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ynology\CloudStation\MAT_EL\Dekleva gregorič architects\Brdo\Razpis\"/>
    </mc:Choice>
  </mc:AlternateContent>
  <bookViews>
    <workbookView xWindow="0" yWindow="0" windowWidth="28800" windowHeight="11475" tabRatio="864"/>
  </bookViews>
  <sheets>
    <sheet name="naslov" sheetId="18" r:id="rId1"/>
    <sheet name="rekapitulacija" sheetId="5" r:id="rId2"/>
    <sheet name="splošne opombe" sheetId="17" r:id="rId3"/>
    <sheet name="instalacije" sheetId="1" r:id="rId4"/>
    <sheet name="instalacijska oprema" sheetId="3" r:id="rId5"/>
    <sheet name="razsvetljava" sheetId="4" r:id="rId6"/>
    <sheet name="varnostna razsvetljava" sheetId="6" r:id="rId7"/>
    <sheet name="stikalni bloki" sheetId="7" r:id="rId8"/>
    <sheet name="protipožarni sistem" sheetId="9" r:id="rId9"/>
    <sheet name="pozivne naprave" sheetId="12" r:id="rId10"/>
    <sheet name="telekomunikacijske naprave" sheetId="11" r:id="rId11"/>
    <sheet name="antenska naprava" sheetId="10" r:id="rId12"/>
    <sheet name="strojne inštalacije" sheetId="13" r:id="rId13"/>
    <sheet name="ODT" sheetId="14" r:id="rId14"/>
    <sheet name="Kontrola pristopa" sheetId="16" r:id="rId15"/>
    <sheet name="strelovodna naprava" sheetId="8" r:id="rId16"/>
    <sheet name="ostalo" sheetId="15" r:id="rId17"/>
  </sheets>
  <definedNames>
    <definedName name="_Toc92768494" localSheetId="11">'antenska naprava'!#REF!</definedName>
    <definedName name="_Toc92768494" localSheetId="3">instalacije!#REF!</definedName>
    <definedName name="_Toc92768494" localSheetId="4">'instalacijska oprema'!#REF!</definedName>
    <definedName name="_Toc92768494" localSheetId="13">ODT!#REF!</definedName>
    <definedName name="_Toc92768494" localSheetId="16">ostalo!#REF!</definedName>
    <definedName name="_Toc92768494" localSheetId="9">'pozivne naprave'!#REF!</definedName>
    <definedName name="_Toc92768494" localSheetId="8">'protipožarni sistem'!#REF!</definedName>
    <definedName name="_Toc92768494" localSheetId="5">razsvetljava!#REF!</definedName>
    <definedName name="_Toc92768494" localSheetId="1">naslov!#REF!</definedName>
    <definedName name="_Toc92768494" localSheetId="7">'stikalni bloki'!#REF!</definedName>
    <definedName name="_Toc92768494" localSheetId="15">'strelovodna naprava'!#REF!</definedName>
    <definedName name="_Toc92768494" localSheetId="12">'strojne inštalacije'!#REF!</definedName>
    <definedName name="_Toc92768494" localSheetId="10">'telekomunikacijske naprave'!#REF!</definedName>
    <definedName name="_Toc92768494" localSheetId="6">'varnostna razsvetljava'!#REF!</definedName>
    <definedName name="_Toc92768495" localSheetId="11">'antenska naprava'!#REF!</definedName>
    <definedName name="_Toc92768495" localSheetId="3">instalacije!$B$1</definedName>
    <definedName name="_Toc92768495" localSheetId="4">'instalacijska oprema'!#REF!</definedName>
    <definedName name="_Toc92768495" localSheetId="13">ODT!#REF!</definedName>
    <definedName name="_Toc92768495" localSheetId="16">ostalo!#REF!</definedName>
    <definedName name="_Toc92768495" localSheetId="9">'pozivne naprave'!#REF!</definedName>
    <definedName name="_Toc92768495" localSheetId="8">'protipožarni sistem'!#REF!</definedName>
    <definedName name="_Toc92768495" localSheetId="5">razsvetljava!#REF!</definedName>
    <definedName name="_Toc92768495" localSheetId="1">rekapitulacija!$B$5</definedName>
    <definedName name="_Toc92768495" localSheetId="7">'stikalni bloki'!#REF!</definedName>
    <definedName name="_Toc92768495" localSheetId="15">'strelovodna naprava'!#REF!</definedName>
    <definedName name="_Toc92768495" localSheetId="12">'strojne inštalacije'!#REF!</definedName>
    <definedName name="_Toc92768495" localSheetId="10">'telekomunikacijske naprave'!#REF!</definedName>
    <definedName name="_Toc92768495" localSheetId="6">'varnostna razsvetljava'!#REF!</definedName>
    <definedName name="_Toc92768496" localSheetId="11">'antenska naprava'!#REF!</definedName>
    <definedName name="_Toc92768496" localSheetId="3">instalacije!#REF!</definedName>
    <definedName name="_Toc92768496" localSheetId="4">'instalacijska oprema'!$B$1</definedName>
    <definedName name="_Toc92768496" localSheetId="13">ODT!#REF!</definedName>
    <definedName name="_Toc92768496" localSheetId="16">ostalo!#REF!</definedName>
    <definedName name="_Toc92768496" localSheetId="9">'pozivne naprave'!#REF!</definedName>
    <definedName name="_Toc92768496" localSheetId="8">'protipožarni sistem'!#REF!</definedName>
    <definedName name="_Toc92768496" localSheetId="5">razsvetljava!#REF!</definedName>
    <definedName name="_Toc92768496" localSheetId="1">rekapitulacija!$B$6</definedName>
    <definedName name="_Toc92768496" localSheetId="7">'stikalni bloki'!#REF!</definedName>
    <definedName name="_Toc92768496" localSheetId="15">'strelovodna naprava'!#REF!</definedName>
    <definedName name="_Toc92768496" localSheetId="12">'strojne inštalacije'!#REF!</definedName>
    <definedName name="_Toc92768496" localSheetId="10">'telekomunikacijske naprave'!#REF!</definedName>
    <definedName name="_Toc92768496" localSheetId="6">'varnostna razsvetljava'!#REF!</definedName>
    <definedName name="_Toc92768497" localSheetId="11">'antenska naprava'!#REF!</definedName>
    <definedName name="_Toc92768497" localSheetId="3">instalacije!#REF!</definedName>
    <definedName name="_Toc92768497" localSheetId="4">'instalacijska oprema'!#REF!</definedName>
    <definedName name="_Toc92768497" localSheetId="13">ODT!#REF!</definedName>
    <definedName name="_Toc92768497" localSheetId="16">ostalo!#REF!</definedName>
    <definedName name="_Toc92768497" localSheetId="9">'pozivne naprave'!#REF!</definedName>
    <definedName name="_Toc92768497" localSheetId="8">'protipožarni sistem'!#REF!</definedName>
    <definedName name="_Toc92768497" localSheetId="5">razsvetljava!$B$1</definedName>
    <definedName name="_Toc92768497" localSheetId="1">rekapitulacija!$B$7</definedName>
    <definedName name="_Toc92768497" localSheetId="7">'stikalni bloki'!#REF!</definedName>
    <definedName name="_Toc92768497" localSheetId="15">'strelovodna naprava'!#REF!</definedName>
    <definedName name="_Toc92768497" localSheetId="12">'strojne inštalacije'!#REF!</definedName>
    <definedName name="_Toc92768497" localSheetId="10">'telekomunikacijske naprave'!#REF!</definedName>
    <definedName name="_Toc92768497" localSheetId="6">'varnostna razsvetljava'!#REF!</definedName>
    <definedName name="_Toc92768498" localSheetId="11">'antenska naprava'!#REF!</definedName>
    <definedName name="_Toc92768498" localSheetId="3">instalacije!#REF!</definedName>
    <definedName name="_Toc92768498" localSheetId="4">'instalacijska oprema'!#REF!</definedName>
    <definedName name="_Toc92768498" localSheetId="13">ODT!#REF!</definedName>
    <definedName name="_Toc92768498" localSheetId="16">ostalo!#REF!</definedName>
    <definedName name="_Toc92768498" localSheetId="9">'pozivne naprave'!#REF!</definedName>
    <definedName name="_Toc92768498" localSheetId="8">'protipožarni sistem'!#REF!</definedName>
    <definedName name="_Toc92768498" localSheetId="5">razsvetljava!#REF!</definedName>
    <definedName name="_Toc92768498" localSheetId="1">rekapitulacija!$B$9</definedName>
    <definedName name="_Toc92768498" localSheetId="7">'stikalni bloki'!$B$1</definedName>
    <definedName name="_Toc92768498" localSheetId="15">'strelovodna naprava'!#REF!</definedName>
    <definedName name="_Toc92768498" localSheetId="12">'strojne inštalacije'!#REF!</definedName>
    <definedName name="_Toc92768498" localSheetId="10">'telekomunikacijske naprave'!#REF!</definedName>
    <definedName name="_Toc92768498" localSheetId="6">'varnostna razsvetljava'!#REF!</definedName>
    <definedName name="_Toc92768499" localSheetId="11">'antenska naprava'!#REF!</definedName>
    <definedName name="_Toc92768499" localSheetId="3">instalacije!#REF!</definedName>
    <definedName name="_Toc92768499" localSheetId="4">'instalacijska oprema'!#REF!</definedName>
    <definedName name="_Toc92768499" localSheetId="13">ODT!#REF!</definedName>
    <definedName name="_Toc92768499" localSheetId="16">ostalo!#REF!</definedName>
    <definedName name="_Toc92768499" localSheetId="9">'pozivne naprave'!#REF!</definedName>
    <definedName name="_Toc92768499" localSheetId="8">'protipožarni sistem'!$B$1</definedName>
    <definedName name="_Toc92768499" localSheetId="5">razsvetljava!#REF!</definedName>
    <definedName name="_Toc92768499" localSheetId="1">rekapitulacija!$B$10</definedName>
    <definedName name="_Toc92768499" localSheetId="7">'stikalni bloki'!#REF!</definedName>
    <definedName name="_Toc92768499" localSheetId="15">'strelovodna naprava'!#REF!</definedName>
    <definedName name="_Toc92768499" localSheetId="12">'strojne inštalacije'!#REF!</definedName>
    <definedName name="_Toc92768499" localSheetId="10">'telekomunikacijske naprave'!#REF!</definedName>
    <definedName name="_Toc92768499" localSheetId="6">'varnostna razsvetljava'!#REF!</definedName>
    <definedName name="_Toc92768500" localSheetId="11">'antenska naprava'!#REF!</definedName>
    <definedName name="_Toc92768500" localSheetId="3">instalacije!#REF!</definedName>
    <definedName name="_Toc92768500" localSheetId="4">'instalacijska oprema'!#REF!</definedName>
    <definedName name="_Toc92768500" localSheetId="13">ODT!#REF!</definedName>
    <definedName name="_Toc92768500" localSheetId="16">ostalo!#REF!</definedName>
    <definedName name="_Toc92768500" localSheetId="9">'pozivne naprave'!$B$1</definedName>
    <definedName name="_Toc92768500" localSheetId="8">'protipožarni sistem'!#REF!</definedName>
    <definedName name="_Toc92768500" localSheetId="5">razsvetljava!#REF!</definedName>
    <definedName name="_Toc92768500" localSheetId="1">rekapitulacija!$B$11</definedName>
    <definedName name="_Toc92768500" localSheetId="7">'stikalni bloki'!#REF!</definedName>
    <definedName name="_Toc92768500" localSheetId="15">'strelovodna naprava'!#REF!</definedName>
    <definedName name="_Toc92768500" localSheetId="12">'strojne inštalacije'!#REF!</definedName>
    <definedName name="_Toc92768500" localSheetId="10">'telekomunikacijske naprave'!#REF!</definedName>
    <definedName name="_Toc92768500" localSheetId="6">'varnostna razsvetljava'!#REF!</definedName>
    <definedName name="_Toc92768501" localSheetId="11">'antenska naprava'!#REF!</definedName>
    <definedName name="_Toc92768501" localSheetId="3">instalacije!#REF!</definedName>
    <definedName name="_Toc92768501" localSheetId="4">'instalacijska oprema'!#REF!</definedName>
    <definedName name="_Toc92768501" localSheetId="13">ODT!#REF!</definedName>
    <definedName name="_Toc92768501" localSheetId="16">ostalo!#REF!</definedName>
    <definedName name="_Toc92768501" localSheetId="9">'pozivne naprave'!#REF!</definedName>
    <definedName name="_Toc92768501" localSheetId="8">'protipožarni sistem'!#REF!</definedName>
    <definedName name="_Toc92768501" localSheetId="5">razsvetljava!#REF!</definedName>
    <definedName name="_Toc92768501" localSheetId="1">rekapitulacija!$B$12</definedName>
    <definedName name="_Toc92768501" localSheetId="7">'stikalni bloki'!#REF!</definedName>
    <definedName name="_Toc92768501" localSheetId="15">'strelovodna naprava'!#REF!</definedName>
    <definedName name="_Toc92768501" localSheetId="12">'strojne inštalacije'!#REF!</definedName>
    <definedName name="_Toc92768501" localSheetId="10">'telekomunikacijske naprave'!$B$1</definedName>
    <definedName name="_Toc92768501" localSheetId="6">'varnostna razsvetljava'!#REF!</definedName>
    <definedName name="_Toc92768502" localSheetId="11">'antenska naprava'!$B$1</definedName>
    <definedName name="_Toc92768502" localSheetId="3">instalacije!#REF!</definedName>
    <definedName name="_Toc92768502" localSheetId="4">'instalacijska oprema'!#REF!</definedName>
    <definedName name="_Toc92768502" localSheetId="13">ODT!#REF!</definedName>
    <definedName name="_Toc92768502" localSheetId="16">ostalo!#REF!</definedName>
    <definedName name="_Toc92768502" localSheetId="9">'pozivne naprave'!#REF!</definedName>
    <definedName name="_Toc92768502" localSheetId="8">'protipožarni sistem'!#REF!</definedName>
    <definedName name="_Toc92768502" localSheetId="5">razsvetljava!#REF!</definedName>
    <definedName name="_Toc92768502" localSheetId="1">rekapitulacija!$B$13</definedName>
    <definedName name="_Toc92768502" localSheetId="7">'stikalni bloki'!#REF!</definedName>
    <definedName name="_Toc92768502" localSheetId="15">'strelovodna naprava'!#REF!</definedName>
    <definedName name="_Toc92768502" localSheetId="12">'strojne inštalacije'!#REF!</definedName>
    <definedName name="_Toc92768502" localSheetId="10">'telekomunikacijske naprave'!#REF!</definedName>
    <definedName name="_Toc92768502" localSheetId="6">'varnostna razsvetljava'!#REF!</definedName>
    <definedName name="_Toc92768503" localSheetId="11">'antenska naprava'!#REF!</definedName>
    <definedName name="_Toc92768503" localSheetId="3">instalacije!#REF!</definedName>
    <definedName name="_Toc92768503" localSheetId="4">'instalacijska oprema'!#REF!</definedName>
    <definedName name="_Toc92768503" localSheetId="13">ODT!#REF!</definedName>
    <definedName name="_Toc92768503" localSheetId="16">ostalo!#REF!</definedName>
    <definedName name="_Toc92768503" localSheetId="9">'pozivne naprave'!#REF!</definedName>
    <definedName name="_Toc92768503" localSheetId="8">'protipožarni sistem'!#REF!</definedName>
    <definedName name="_Toc92768503" localSheetId="5">razsvetljava!#REF!</definedName>
    <definedName name="_Toc92768503" localSheetId="1">rekapitulacija!$B$17</definedName>
    <definedName name="_Toc92768503" localSheetId="7">'stikalni bloki'!#REF!</definedName>
    <definedName name="_Toc92768503" localSheetId="15">'strelovodna naprava'!$B$1</definedName>
    <definedName name="_Toc92768503" localSheetId="12">'strojne inštalacije'!#REF!</definedName>
    <definedName name="_Toc92768503" localSheetId="10">'telekomunikacijske naprave'!#REF!</definedName>
    <definedName name="_Toc92768503" localSheetId="6">'varnostna razsvetljava'!#REF!</definedName>
    <definedName name="_Toc92768504" localSheetId="11">'antenska naprava'!#REF!</definedName>
    <definedName name="_Toc92768504" localSheetId="3">instalacije!#REF!</definedName>
    <definedName name="_Toc92768504" localSheetId="4">'instalacijska oprema'!#REF!</definedName>
    <definedName name="_Toc92768504" localSheetId="13">ODT!#REF!</definedName>
    <definedName name="_Toc92768504" localSheetId="16">ostalo!#REF!</definedName>
    <definedName name="_Toc92768504" localSheetId="9">'pozivne naprave'!#REF!</definedName>
    <definedName name="_Toc92768504" localSheetId="8">'protipožarni sistem'!#REF!</definedName>
    <definedName name="_Toc92768504" localSheetId="5">razsvetljava!#REF!</definedName>
    <definedName name="_Toc92768504" localSheetId="1">rekapitulacija!#REF!</definedName>
    <definedName name="_Toc92768504" localSheetId="7">'stikalni bloki'!#REF!</definedName>
    <definedName name="_Toc92768504" localSheetId="15">'strelovodna naprava'!#REF!</definedName>
    <definedName name="_Toc92768504" localSheetId="12">'strojne inštalacije'!#REF!</definedName>
    <definedName name="_Toc92768504" localSheetId="10">'telekomunikacijske naprave'!#REF!</definedName>
    <definedName name="_Toc92768504" localSheetId="6">'varnostna razsvetljava'!#REF!</definedName>
    <definedName name="_Toc92768505" localSheetId="11">'antenska naprava'!#REF!</definedName>
    <definedName name="_Toc92768505" localSheetId="3">instalacije!#REF!</definedName>
    <definedName name="_Toc92768505" localSheetId="4">'instalacijska oprema'!#REF!</definedName>
    <definedName name="_Toc92768505" localSheetId="13">ODT!#REF!</definedName>
    <definedName name="_Toc92768505" localSheetId="16">ostalo!#REF!</definedName>
    <definedName name="_Toc92768505" localSheetId="9">'pozivne naprave'!#REF!</definedName>
    <definedName name="_Toc92768505" localSheetId="8">'protipožarni sistem'!#REF!</definedName>
    <definedName name="_Toc92768505" localSheetId="5">razsvetljava!#REF!</definedName>
    <definedName name="_Toc92768505" localSheetId="1">rekapitulacija!#REF!</definedName>
    <definedName name="_Toc92768505" localSheetId="7">'stikalni bloki'!#REF!</definedName>
    <definedName name="_Toc92768505" localSheetId="15">'strelovodna naprava'!#REF!</definedName>
    <definedName name="_Toc92768505" localSheetId="12">'strojne inštalacije'!#REF!</definedName>
    <definedName name="_Toc92768505" localSheetId="10">'telekomunikacijske naprave'!#REF!</definedName>
    <definedName name="_Toc92768505" localSheetId="6">'varnostna razsvetljava'!#REF!</definedName>
    <definedName name="_Toc92768515" localSheetId="11">'antenska naprava'!#REF!</definedName>
    <definedName name="_Toc92768515" localSheetId="3">instalacije!#REF!</definedName>
    <definedName name="_Toc92768515" localSheetId="4">'instalacijska oprema'!#REF!</definedName>
    <definedName name="_Toc92768515" localSheetId="13">ODT!#REF!</definedName>
    <definedName name="_Toc92768515" localSheetId="16">ostalo!#REF!</definedName>
    <definedName name="_Toc92768515" localSheetId="9">'pozivne naprave'!#REF!</definedName>
    <definedName name="_Toc92768515" localSheetId="8">'protipožarni sistem'!#REF!</definedName>
    <definedName name="_Toc92768515" localSheetId="5">razsvetljava!#REF!</definedName>
    <definedName name="_Toc92768515" localSheetId="1">rekapitulacija!#REF!</definedName>
    <definedName name="_Toc92768515" localSheetId="7">'stikalni bloki'!#REF!</definedName>
    <definedName name="_Toc92768515" localSheetId="15">'strelovodna naprava'!#REF!</definedName>
    <definedName name="_Toc92768515" localSheetId="12">'strojne inštalacije'!#REF!</definedName>
    <definedName name="_Toc92768515" localSheetId="10">'telekomunikacijske naprave'!#REF!</definedName>
    <definedName name="_Toc92768515" localSheetId="6">'varnostna razsvetljava'!#REF!</definedName>
  </definedNames>
  <calcPr calcId="152511"/>
</workbook>
</file>

<file path=xl/calcChain.xml><?xml version="1.0" encoding="utf-8"?>
<calcChain xmlns="http://schemas.openxmlformats.org/spreadsheetml/2006/main">
  <c r="U19" i="15" l="1"/>
  <c r="U18" i="15"/>
  <c r="U17" i="15"/>
  <c r="U16" i="15"/>
  <c r="U15" i="15"/>
  <c r="U14" i="15"/>
  <c r="U13" i="15"/>
  <c r="U12" i="15"/>
  <c r="U11" i="15"/>
  <c r="U10" i="15"/>
  <c r="U9" i="15"/>
  <c r="U8" i="15"/>
  <c r="U7" i="15"/>
  <c r="R19" i="15"/>
  <c r="R18" i="15"/>
  <c r="R17" i="15"/>
  <c r="R16" i="15"/>
  <c r="R15" i="15"/>
  <c r="R14" i="15"/>
  <c r="R13" i="15"/>
  <c r="R12" i="15"/>
  <c r="R11" i="15"/>
  <c r="R10" i="15"/>
  <c r="R9" i="15"/>
  <c r="R8" i="15"/>
  <c r="R7" i="15"/>
  <c r="P19" i="15"/>
  <c r="P18" i="15"/>
  <c r="P17" i="15"/>
  <c r="P16" i="15"/>
  <c r="P15" i="15"/>
  <c r="P14" i="15"/>
  <c r="P13" i="15"/>
  <c r="P12" i="15"/>
  <c r="P11" i="15"/>
  <c r="P10" i="15"/>
  <c r="P9" i="15"/>
  <c r="P8" i="15"/>
  <c r="P7" i="15"/>
  <c r="O19" i="15"/>
  <c r="O18" i="15"/>
  <c r="O17" i="15"/>
  <c r="O16" i="15"/>
  <c r="O15" i="15"/>
  <c r="O14" i="15"/>
  <c r="O13" i="15"/>
  <c r="O12" i="15"/>
  <c r="O11" i="15"/>
  <c r="O10" i="15"/>
  <c r="O9" i="15"/>
  <c r="O8" i="15"/>
  <c r="O7" i="15"/>
  <c r="M19" i="15"/>
  <c r="M18" i="15"/>
  <c r="M17" i="15"/>
  <c r="M16" i="15"/>
  <c r="M15" i="15"/>
  <c r="M14" i="15"/>
  <c r="M13" i="15"/>
  <c r="M12" i="15"/>
  <c r="M11" i="15"/>
  <c r="M10" i="15"/>
  <c r="M9" i="15"/>
  <c r="M8" i="15"/>
  <c r="M7" i="15"/>
  <c r="K19" i="15"/>
  <c r="K18" i="15"/>
  <c r="K17" i="15"/>
  <c r="K16" i="15"/>
  <c r="K15" i="15"/>
  <c r="K14" i="15"/>
  <c r="K13" i="15"/>
  <c r="K12" i="15"/>
  <c r="K11" i="15"/>
  <c r="K10" i="15"/>
  <c r="K9" i="15"/>
  <c r="K8" i="15"/>
  <c r="K7" i="15"/>
  <c r="I19" i="15"/>
  <c r="I18" i="15"/>
  <c r="I17" i="15"/>
  <c r="I16" i="15"/>
  <c r="I15" i="15"/>
  <c r="I14" i="15"/>
  <c r="I13" i="15"/>
  <c r="I12" i="15"/>
  <c r="I11" i="15"/>
  <c r="I10" i="15"/>
  <c r="I9" i="15"/>
  <c r="I8" i="15"/>
  <c r="I7" i="15"/>
  <c r="G19" i="15"/>
  <c r="G18" i="15"/>
  <c r="G17" i="15"/>
  <c r="G16" i="15"/>
  <c r="G15" i="15"/>
  <c r="G14" i="15"/>
  <c r="G13" i="15"/>
  <c r="G12" i="15"/>
  <c r="G11" i="15"/>
  <c r="G10" i="15"/>
  <c r="G9" i="15"/>
  <c r="G8" i="15"/>
  <c r="G7" i="15"/>
  <c r="W20" i="8"/>
  <c r="W19" i="8"/>
  <c r="W18" i="8"/>
  <c r="W17" i="8"/>
  <c r="W16" i="8"/>
  <c r="W15" i="8"/>
  <c r="W14" i="8"/>
  <c r="W13" i="8"/>
  <c r="W12" i="8"/>
  <c r="W11" i="8"/>
  <c r="W10" i="8"/>
  <c r="W9" i="8"/>
  <c r="W8" i="8"/>
  <c r="W7" i="8"/>
  <c r="U20" i="8"/>
  <c r="U19" i="8"/>
  <c r="U18" i="8"/>
  <c r="U17" i="8"/>
  <c r="U16" i="8"/>
  <c r="U15" i="8"/>
  <c r="U14" i="8"/>
  <c r="U13" i="8"/>
  <c r="U12" i="8"/>
  <c r="U11" i="8"/>
  <c r="U10" i="8"/>
  <c r="U9" i="8"/>
  <c r="U8" i="8"/>
  <c r="U7" i="8"/>
  <c r="R20" i="8"/>
  <c r="R19" i="8"/>
  <c r="R18" i="8"/>
  <c r="R17" i="8"/>
  <c r="R16" i="8"/>
  <c r="R15" i="8"/>
  <c r="R14" i="8"/>
  <c r="R13" i="8"/>
  <c r="R12" i="8"/>
  <c r="R11" i="8"/>
  <c r="R10" i="8"/>
  <c r="R9" i="8"/>
  <c r="R8" i="8"/>
  <c r="R7" i="8"/>
  <c r="P20" i="8"/>
  <c r="P19" i="8"/>
  <c r="P18" i="8"/>
  <c r="P17" i="8"/>
  <c r="P16" i="8"/>
  <c r="P15" i="8"/>
  <c r="P14" i="8"/>
  <c r="P13" i="8"/>
  <c r="P12" i="8"/>
  <c r="P11" i="8"/>
  <c r="P10" i="8"/>
  <c r="P9" i="8"/>
  <c r="P8" i="8"/>
  <c r="P7" i="8"/>
  <c r="O20" i="8"/>
  <c r="O19" i="8"/>
  <c r="O18" i="8"/>
  <c r="O17" i="8"/>
  <c r="O16" i="8"/>
  <c r="O15" i="8"/>
  <c r="O14" i="8"/>
  <c r="O13" i="8"/>
  <c r="O12" i="8"/>
  <c r="O11" i="8"/>
  <c r="O10" i="8"/>
  <c r="O9" i="8"/>
  <c r="O8" i="8"/>
  <c r="O7" i="8"/>
  <c r="M20" i="8"/>
  <c r="M19" i="8"/>
  <c r="M18" i="8"/>
  <c r="M17" i="8"/>
  <c r="M16" i="8"/>
  <c r="M15" i="8"/>
  <c r="M14" i="8"/>
  <c r="M13" i="8"/>
  <c r="M12" i="8"/>
  <c r="M11" i="8"/>
  <c r="M10" i="8"/>
  <c r="M9" i="8"/>
  <c r="M8" i="8"/>
  <c r="M7" i="8"/>
  <c r="K20" i="8"/>
  <c r="K19" i="8"/>
  <c r="K18" i="8"/>
  <c r="K17" i="8"/>
  <c r="K16" i="8"/>
  <c r="K15" i="8"/>
  <c r="K14" i="8"/>
  <c r="K13" i="8"/>
  <c r="K12" i="8"/>
  <c r="K11" i="8"/>
  <c r="K10" i="8"/>
  <c r="K9" i="8"/>
  <c r="K8" i="8"/>
  <c r="K7" i="8"/>
  <c r="I20" i="8"/>
  <c r="I19" i="8"/>
  <c r="I18" i="8"/>
  <c r="I17" i="8"/>
  <c r="I16" i="8"/>
  <c r="I15" i="8"/>
  <c r="I14" i="8"/>
  <c r="I13" i="8"/>
  <c r="I12" i="8"/>
  <c r="I11" i="8"/>
  <c r="I10" i="8"/>
  <c r="I9" i="8"/>
  <c r="I8" i="8"/>
  <c r="I7" i="8"/>
  <c r="G20" i="8"/>
  <c r="G19" i="8"/>
  <c r="G18" i="8"/>
  <c r="G17" i="8"/>
  <c r="G16" i="8"/>
  <c r="G15" i="8"/>
  <c r="G14" i="8"/>
  <c r="G13" i="8"/>
  <c r="G12" i="8"/>
  <c r="G11" i="8"/>
  <c r="G10" i="8"/>
  <c r="G9" i="8"/>
  <c r="G8" i="8"/>
  <c r="G7" i="8"/>
  <c r="U18" i="16"/>
  <c r="U17" i="16"/>
  <c r="U16" i="16"/>
  <c r="U15" i="16"/>
  <c r="U14" i="16"/>
  <c r="U13" i="16"/>
  <c r="U12" i="16"/>
  <c r="U11" i="16"/>
  <c r="U10" i="16"/>
  <c r="U9" i="16"/>
  <c r="U8" i="16"/>
  <c r="U7" i="16"/>
  <c r="R18" i="16"/>
  <c r="R17" i="16"/>
  <c r="R16" i="16"/>
  <c r="R15" i="16"/>
  <c r="R14" i="16"/>
  <c r="R13" i="16"/>
  <c r="R12" i="16"/>
  <c r="R11" i="16"/>
  <c r="R10" i="16"/>
  <c r="R9" i="16"/>
  <c r="R8" i="16"/>
  <c r="R7" i="16"/>
  <c r="P18" i="16"/>
  <c r="P17" i="16"/>
  <c r="P16" i="16"/>
  <c r="P15" i="16"/>
  <c r="P14" i="16"/>
  <c r="P13" i="16"/>
  <c r="P12" i="16"/>
  <c r="P11" i="16"/>
  <c r="P10" i="16"/>
  <c r="P9" i="16"/>
  <c r="P8" i="16"/>
  <c r="P7" i="16"/>
  <c r="O18" i="16"/>
  <c r="O17" i="16"/>
  <c r="O16" i="16"/>
  <c r="O15" i="16"/>
  <c r="O14" i="16"/>
  <c r="O13" i="16"/>
  <c r="O12" i="16"/>
  <c r="O11" i="16"/>
  <c r="O10" i="16"/>
  <c r="O9" i="16"/>
  <c r="O8" i="16"/>
  <c r="O7" i="16"/>
  <c r="M18" i="16"/>
  <c r="M17" i="16"/>
  <c r="M16" i="16"/>
  <c r="M15" i="16"/>
  <c r="M14" i="16"/>
  <c r="M13" i="16"/>
  <c r="M12" i="16"/>
  <c r="M11" i="16"/>
  <c r="M10" i="16"/>
  <c r="M9" i="16"/>
  <c r="M8" i="16"/>
  <c r="M7" i="16"/>
  <c r="K18" i="16"/>
  <c r="K17" i="16"/>
  <c r="K16" i="16"/>
  <c r="K15" i="16"/>
  <c r="K14" i="16"/>
  <c r="K13" i="16"/>
  <c r="K12" i="16"/>
  <c r="K11" i="16"/>
  <c r="K10" i="16"/>
  <c r="K9" i="16"/>
  <c r="K8" i="16"/>
  <c r="K7" i="16"/>
  <c r="I18" i="16"/>
  <c r="I17" i="16"/>
  <c r="I16" i="16"/>
  <c r="I15" i="16"/>
  <c r="I14" i="16"/>
  <c r="I13" i="16"/>
  <c r="I12" i="16"/>
  <c r="I11" i="16"/>
  <c r="I10" i="16"/>
  <c r="I9" i="16"/>
  <c r="I8" i="16"/>
  <c r="I7" i="16"/>
  <c r="G18" i="16"/>
  <c r="G17" i="16"/>
  <c r="G16" i="16"/>
  <c r="G15" i="16"/>
  <c r="G14" i="16"/>
  <c r="G13" i="16"/>
  <c r="G12" i="16"/>
  <c r="G11" i="16"/>
  <c r="G10" i="16"/>
  <c r="G9" i="16"/>
  <c r="G8" i="16"/>
  <c r="G7" i="16"/>
  <c r="K6" i="16"/>
  <c r="G6" i="16"/>
  <c r="U14" i="14"/>
  <c r="U13" i="14"/>
  <c r="U12" i="14"/>
  <c r="U11" i="14"/>
  <c r="U10" i="14"/>
  <c r="U9" i="14"/>
  <c r="U8" i="14"/>
  <c r="U7" i="14"/>
  <c r="R14" i="14"/>
  <c r="R13" i="14"/>
  <c r="R12" i="14"/>
  <c r="R11" i="14"/>
  <c r="R10" i="14"/>
  <c r="R9" i="14"/>
  <c r="R8" i="14"/>
  <c r="R7" i="14"/>
  <c r="P14" i="14"/>
  <c r="P13" i="14"/>
  <c r="P12" i="14"/>
  <c r="P11" i="14"/>
  <c r="P10" i="14"/>
  <c r="P9" i="14"/>
  <c r="P8" i="14"/>
  <c r="P7" i="14"/>
  <c r="M14" i="14"/>
  <c r="M13" i="14"/>
  <c r="M12" i="14"/>
  <c r="M11" i="14"/>
  <c r="M10" i="14"/>
  <c r="M9" i="14"/>
  <c r="M8" i="14"/>
  <c r="M7" i="14"/>
  <c r="K14" i="14"/>
  <c r="K13" i="14"/>
  <c r="K12" i="14"/>
  <c r="K11" i="14"/>
  <c r="K10" i="14"/>
  <c r="K9" i="14"/>
  <c r="K8" i="14"/>
  <c r="K7" i="14"/>
  <c r="I14" i="14"/>
  <c r="I13" i="14"/>
  <c r="I12" i="14"/>
  <c r="I11" i="14"/>
  <c r="I10" i="14"/>
  <c r="I9" i="14"/>
  <c r="I8" i="14"/>
  <c r="I7" i="14"/>
  <c r="G14" i="14"/>
  <c r="G13" i="14"/>
  <c r="G12" i="14"/>
  <c r="G11" i="14"/>
  <c r="G10" i="14"/>
  <c r="G9" i="14"/>
  <c r="G8" i="14"/>
  <c r="G7" i="14"/>
  <c r="U9" i="10"/>
  <c r="U8" i="10"/>
  <c r="U7" i="10"/>
  <c r="R9" i="10"/>
  <c r="R8" i="10"/>
  <c r="R7" i="10"/>
  <c r="P9" i="10"/>
  <c r="P8" i="10"/>
  <c r="P7" i="10"/>
  <c r="O9" i="10"/>
  <c r="O8" i="10"/>
  <c r="O7" i="10"/>
  <c r="M9" i="10"/>
  <c r="M8" i="10"/>
  <c r="M7" i="10"/>
  <c r="K9" i="10"/>
  <c r="K8" i="10"/>
  <c r="K7" i="10"/>
  <c r="I9" i="10"/>
  <c r="I8" i="10"/>
  <c r="I7" i="10"/>
  <c r="G9" i="10"/>
  <c r="G8" i="10"/>
  <c r="G7" i="10"/>
  <c r="U16" i="11"/>
  <c r="U15" i="11"/>
  <c r="U14" i="11"/>
  <c r="U13" i="11"/>
  <c r="U12" i="11"/>
  <c r="U11" i="11"/>
  <c r="U10" i="11"/>
  <c r="U9" i="11"/>
  <c r="U8" i="11"/>
  <c r="U7" i="11"/>
  <c r="R16" i="11"/>
  <c r="R15" i="11"/>
  <c r="R14" i="11"/>
  <c r="R13" i="11"/>
  <c r="R12" i="11"/>
  <c r="R11" i="11"/>
  <c r="R10" i="11"/>
  <c r="R9" i="11"/>
  <c r="R8" i="11"/>
  <c r="R7" i="11"/>
  <c r="P16" i="11"/>
  <c r="P15" i="11"/>
  <c r="P14" i="11"/>
  <c r="P13" i="11"/>
  <c r="P12" i="11"/>
  <c r="P11" i="11"/>
  <c r="P10" i="11"/>
  <c r="P9" i="11"/>
  <c r="P8" i="11"/>
  <c r="P7" i="11"/>
  <c r="O16" i="11"/>
  <c r="O15" i="11"/>
  <c r="O14" i="11"/>
  <c r="O13" i="11"/>
  <c r="O12" i="11"/>
  <c r="O11" i="11"/>
  <c r="O10" i="11"/>
  <c r="O9" i="11"/>
  <c r="O8" i="11"/>
  <c r="O7" i="11"/>
  <c r="M16" i="11"/>
  <c r="M15" i="11"/>
  <c r="M14" i="11"/>
  <c r="M13" i="11"/>
  <c r="M12" i="11"/>
  <c r="M11" i="11"/>
  <c r="M10" i="11"/>
  <c r="M9" i="11"/>
  <c r="M8" i="11"/>
  <c r="M7" i="11"/>
  <c r="K16" i="11"/>
  <c r="K15" i="11"/>
  <c r="K14" i="11"/>
  <c r="K13" i="11"/>
  <c r="K12" i="11"/>
  <c r="K11" i="11"/>
  <c r="K10" i="11"/>
  <c r="K9" i="11"/>
  <c r="K8" i="11"/>
  <c r="K7" i="11"/>
  <c r="I16" i="11"/>
  <c r="I15" i="11"/>
  <c r="I14" i="11"/>
  <c r="I13" i="11"/>
  <c r="I12" i="11"/>
  <c r="I11" i="11"/>
  <c r="I10" i="11"/>
  <c r="I9" i="11"/>
  <c r="I8" i="11"/>
  <c r="I7" i="11"/>
  <c r="G16" i="11"/>
  <c r="G15" i="11"/>
  <c r="G14" i="11"/>
  <c r="G13" i="11"/>
  <c r="G12" i="11"/>
  <c r="G11" i="11"/>
  <c r="G10" i="11"/>
  <c r="G9" i="11"/>
  <c r="G8" i="11"/>
  <c r="G7" i="11"/>
  <c r="U22" i="12"/>
  <c r="U21" i="12"/>
  <c r="U20" i="12"/>
  <c r="U19" i="12"/>
  <c r="U18" i="12"/>
  <c r="U17" i="12"/>
  <c r="U16" i="12"/>
  <c r="U15" i="12"/>
  <c r="U14" i="12"/>
  <c r="U13" i="12"/>
  <c r="U12" i="12"/>
  <c r="U11" i="12"/>
  <c r="U10" i="12"/>
  <c r="U9" i="12"/>
  <c r="U8" i="12"/>
  <c r="U7" i="12"/>
  <c r="R22" i="12"/>
  <c r="R21" i="12"/>
  <c r="R20" i="12"/>
  <c r="R19" i="12"/>
  <c r="R18" i="12"/>
  <c r="R17" i="12"/>
  <c r="R16" i="12"/>
  <c r="R15" i="12"/>
  <c r="R14" i="12"/>
  <c r="R13" i="12"/>
  <c r="R12" i="12"/>
  <c r="R11" i="12"/>
  <c r="R10" i="12"/>
  <c r="R9" i="12"/>
  <c r="R8" i="12"/>
  <c r="R7" i="12"/>
  <c r="P22" i="12"/>
  <c r="P21" i="12"/>
  <c r="P20" i="12"/>
  <c r="P19" i="12"/>
  <c r="P18" i="12"/>
  <c r="P17" i="12"/>
  <c r="P16" i="12"/>
  <c r="P15" i="12"/>
  <c r="P14" i="12"/>
  <c r="P13" i="12"/>
  <c r="P12" i="12"/>
  <c r="P11" i="12"/>
  <c r="P10" i="12"/>
  <c r="P9" i="12"/>
  <c r="P8" i="12"/>
  <c r="P7" i="12"/>
  <c r="O22" i="12"/>
  <c r="O21" i="12"/>
  <c r="O20" i="12"/>
  <c r="O19" i="12"/>
  <c r="O18" i="12"/>
  <c r="O17" i="12"/>
  <c r="O16" i="12"/>
  <c r="O15" i="12"/>
  <c r="O14" i="12"/>
  <c r="O13" i="12"/>
  <c r="O12" i="12"/>
  <c r="O11" i="12"/>
  <c r="O10" i="12"/>
  <c r="O9" i="12"/>
  <c r="O8" i="12"/>
  <c r="O7" i="12"/>
  <c r="M22" i="12"/>
  <c r="M21" i="12"/>
  <c r="M20" i="12"/>
  <c r="M19" i="12"/>
  <c r="M18" i="12"/>
  <c r="M17" i="12"/>
  <c r="M16" i="12"/>
  <c r="M15" i="12"/>
  <c r="M14" i="12"/>
  <c r="M13" i="12"/>
  <c r="M12" i="12"/>
  <c r="M11" i="12"/>
  <c r="M10" i="12"/>
  <c r="M9" i="12"/>
  <c r="M8" i="12"/>
  <c r="M7" i="12"/>
  <c r="K22" i="12"/>
  <c r="K21" i="12"/>
  <c r="K20" i="12"/>
  <c r="K19" i="12"/>
  <c r="K18" i="12"/>
  <c r="K17" i="12"/>
  <c r="K16" i="12"/>
  <c r="K15" i="12"/>
  <c r="K14" i="12"/>
  <c r="K13" i="12"/>
  <c r="K12" i="12"/>
  <c r="K11" i="12"/>
  <c r="K10" i="12"/>
  <c r="K9" i="12"/>
  <c r="K8" i="12"/>
  <c r="K7" i="12"/>
  <c r="I22" i="12"/>
  <c r="I21" i="12"/>
  <c r="I20" i="12"/>
  <c r="I19" i="12"/>
  <c r="I18" i="12"/>
  <c r="I17" i="12"/>
  <c r="I16" i="12"/>
  <c r="I15" i="12"/>
  <c r="I14" i="12"/>
  <c r="I13" i="12"/>
  <c r="I12" i="12"/>
  <c r="I11" i="12"/>
  <c r="I10" i="12"/>
  <c r="I9" i="12"/>
  <c r="I8" i="12"/>
  <c r="I7" i="12"/>
  <c r="G22" i="12"/>
  <c r="G21" i="12"/>
  <c r="G20" i="12"/>
  <c r="G19" i="12"/>
  <c r="G18" i="12"/>
  <c r="G17" i="12"/>
  <c r="G16" i="12"/>
  <c r="G15" i="12"/>
  <c r="G14" i="12"/>
  <c r="G13" i="12"/>
  <c r="G12" i="12"/>
  <c r="G11" i="12"/>
  <c r="G10" i="12"/>
  <c r="G9" i="12"/>
  <c r="G8" i="12"/>
  <c r="G7" i="12"/>
  <c r="U38" i="9"/>
  <c r="U37" i="9"/>
  <c r="U36" i="9"/>
  <c r="U35" i="9"/>
  <c r="U34" i="9"/>
  <c r="U33" i="9"/>
  <c r="U32" i="9"/>
  <c r="U31" i="9"/>
  <c r="U30" i="9"/>
  <c r="U29" i="9"/>
  <c r="U28" i="9"/>
  <c r="U27" i="9"/>
  <c r="U26" i="9"/>
  <c r="U25" i="9"/>
  <c r="U24" i="9"/>
  <c r="U23" i="9"/>
  <c r="U22" i="9"/>
  <c r="U21" i="9"/>
  <c r="U20" i="9"/>
  <c r="U19" i="9"/>
  <c r="U18" i="9"/>
  <c r="U17" i="9"/>
  <c r="U16" i="9"/>
  <c r="U15" i="9"/>
  <c r="U14" i="9"/>
  <c r="U13" i="9"/>
  <c r="U12" i="9"/>
  <c r="U11" i="9"/>
  <c r="U10" i="9"/>
  <c r="U9" i="9"/>
  <c r="U8" i="9"/>
  <c r="U7" i="9"/>
  <c r="R38" i="9"/>
  <c r="R37" i="9"/>
  <c r="R36" i="9"/>
  <c r="R35" i="9"/>
  <c r="R34" i="9"/>
  <c r="R33" i="9"/>
  <c r="R32" i="9"/>
  <c r="R31" i="9"/>
  <c r="R30" i="9"/>
  <c r="R29" i="9"/>
  <c r="R28" i="9"/>
  <c r="R27" i="9"/>
  <c r="R26" i="9"/>
  <c r="R25" i="9"/>
  <c r="R24" i="9"/>
  <c r="R23" i="9"/>
  <c r="R22" i="9"/>
  <c r="R21" i="9"/>
  <c r="R20" i="9"/>
  <c r="R19" i="9"/>
  <c r="R18" i="9"/>
  <c r="R17" i="9"/>
  <c r="R16" i="9"/>
  <c r="R15" i="9"/>
  <c r="R14" i="9"/>
  <c r="R13" i="9"/>
  <c r="R12" i="9"/>
  <c r="R11" i="9"/>
  <c r="R10" i="9"/>
  <c r="R9" i="9"/>
  <c r="R8" i="9"/>
  <c r="R7"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I7"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U15" i="6"/>
  <c r="U14" i="6"/>
  <c r="U13" i="6"/>
  <c r="U12" i="6"/>
  <c r="U11" i="6"/>
  <c r="U10" i="6"/>
  <c r="U9" i="6"/>
  <c r="U8" i="6"/>
  <c r="U7" i="6"/>
  <c r="R15" i="6"/>
  <c r="R14" i="6"/>
  <c r="R13" i="6"/>
  <c r="R12" i="6"/>
  <c r="R11" i="6"/>
  <c r="R10" i="6"/>
  <c r="R9" i="6"/>
  <c r="R8" i="6"/>
  <c r="R7" i="6"/>
  <c r="P15" i="6"/>
  <c r="P14" i="6"/>
  <c r="P13" i="6"/>
  <c r="P12" i="6"/>
  <c r="P11" i="6"/>
  <c r="P10" i="6"/>
  <c r="P9" i="6"/>
  <c r="P8" i="6"/>
  <c r="P7" i="6"/>
  <c r="O15" i="6"/>
  <c r="O14" i="6"/>
  <c r="O13" i="6"/>
  <c r="O12" i="6"/>
  <c r="O11" i="6"/>
  <c r="O10" i="6"/>
  <c r="O9" i="6"/>
  <c r="O8" i="6"/>
  <c r="O7" i="6"/>
  <c r="M15" i="6"/>
  <c r="M14" i="6"/>
  <c r="M13" i="6"/>
  <c r="M12" i="6"/>
  <c r="M11" i="6"/>
  <c r="M10" i="6"/>
  <c r="M9" i="6"/>
  <c r="M8" i="6"/>
  <c r="M7" i="6"/>
  <c r="K15" i="6"/>
  <c r="K14" i="6"/>
  <c r="K13" i="6"/>
  <c r="K12" i="6"/>
  <c r="K11" i="6"/>
  <c r="K10" i="6"/>
  <c r="K9" i="6"/>
  <c r="K8" i="6"/>
  <c r="K7" i="6"/>
  <c r="I15" i="6"/>
  <c r="I14" i="6"/>
  <c r="I13" i="6"/>
  <c r="I12" i="6"/>
  <c r="I11" i="6"/>
  <c r="I10" i="6"/>
  <c r="I9" i="6"/>
  <c r="I8" i="6"/>
  <c r="I7" i="6"/>
  <c r="G15" i="6"/>
  <c r="G14" i="6"/>
  <c r="G13" i="6"/>
  <c r="G12" i="6"/>
  <c r="G11" i="6"/>
  <c r="G10" i="6"/>
  <c r="G9" i="6"/>
  <c r="G8" i="6"/>
  <c r="G7" i="6"/>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W31" i="3"/>
  <c r="W30" i="3"/>
  <c r="W29" i="3"/>
  <c r="W28" i="3"/>
  <c r="W27" i="3"/>
  <c r="W26" i="3"/>
  <c r="W25" i="3"/>
  <c r="W24" i="3"/>
  <c r="W23" i="3"/>
  <c r="W22" i="3"/>
  <c r="W21" i="3"/>
  <c r="W20" i="3"/>
  <c r="W19" i="3"/>
  <c r="W18" i="3"/>
  <c r="W17" i="3"/>
  <c r="W16" i="3"/>
  <c r="W15" i="3"/>
  <c r="W14" i="3"/>
  <c r="W13" i="3"/>
  <c r="W12" i="3"/>
  <c r="W11" i="3"/>
  <c r="W10" i="3"/>
  <c r="W9" i="3"/>
  <c r="W8" i="3"/>
  <c r="W7" i="3"/>
  <c r="U31" i="3"/>
  <c r="U30" i="3"/>
  <c r="U29" i="3"/>
  <c r="U28" i="3"/>
  <c r="U27" i="3"/>
  <c r="U26" i="3"/>
  <c r="U25" i="3"/>
  <c r="U24" i="3"/>
  <c r="U23" i="3"/>
  <c r="U22" i="3"/>
  <c r="U21" i="3"/>
  <c r="U20" i="3"/>
  <c r="U19" i="3"/>
  <c r="U18" i="3"/>
  <c r="U17" i="3"/>
  <c r="U16" i="3"/>
  <c r="U15" i="3"/>
  <c r="U14" i="3"/>
  <c r="U13" i="3"/>
  <c r="U12" i="3"/>
  <c r="U11" i="3"/>
  <c r="U10" i="3"/>
  <c r="U9" i="3"/>
  <c r="U8" i="3"/>
  <c r="U7" i="3"/>
  <c r="R31" i="3"/>
  <c r="R30" i="3"/>
  <c r="R29" i="3"/>
  <c r="R28" i="3"/>
  <c r="R27" i="3"/>
  <c r="R26" i="3"/>
  <c r="R25" i="3"/>
  <c r="R24" i="3"/>
  <c r="R23" i="3"/>
  <c r="R22" i="3"/>
  <c r="R21" i="3"/>
  <c r="R20" i="3"/>
  <c r="R19" i="3"/>
  <c r="R18" i="3"/>
  <c r="R17" i="3"/>
  <c r="R16" i="3"/>
  <c r="R15" i="3"/>
  <c r="R14" i="3"/>
  <c r="R13" i="3"/>
  <c r="R12" i="3"/>
  <c r="R11" i="3"/>
  <c r="R10" i="3"/>
  <c r="R9" i="3"/>
  <c r="R8" i="3"/>
  <c r="R7" i="3"/>
  <c r="P31" i="3"/>
  <c r="P30" i="3"/>
  <c r="P29" i="3"/>
  <c r="P28" i="3"/>
  <c r="P27" i="3"/>
  <c r="P26" i="3"/>
  <c r="P25" i="3"/>
  <c r="P24" i="3"/>
  <c r="P23" i="3"/>
  <c r="P22" i="3"/>
  <c r="P21" i="3"/>
  <c r="P20" i="3"/>
  <c r="P19" i="3"/>
  <c r="P18" i="3"/>
  <c r="P17" i="3"/>
  <c r="P16" i="3"/>
  <c r="P15" i="3"/>
  <c r="P14" i="3"/>
  <c r="P13" i="3"/>
  <c r="P12" i="3"/>
  <c r="P11" i="3"/>
  <c r="P10" i="3"/>
  <c r="P9" i="3"/>
  <c r="P8" i="3"/>
  <c r="P7" i="3"/>
  <c r="O31" i="3"/>
  <c r="O30" i="3"/>
  <c r="O29" i="3"/>
  <c r="O28" i="3"/>
  <c r="O27" i="3"/>
  <c r="O26" i="3"/>
  <c r="O25" i="3"/>
  <c r="O24" i="3"/>
  <c r="O23" i="3"/>
  <c r="O22" i="3"/>
  <c r="O21" i="3"/>
  <c r="O20" i="3"/>
  <c r="O19" i="3"/>
  <c r="O18" i="3"/>
  <c r="O17" i="3"/>
  <c r="O16" i="3"/>
  <c r="O15" i="3"/>
  <c r="O14" i="3"/>
  <c r="O13" i="3"/>
  <c r="O12" i="3"/>
  <c r="O11" i="3"/>
  <c r="O10" i="3"/>
  <c r="O9" i="3"/>
  <c r="O8" i="3"/>
  <c r="O7" i="3"/>
  <c r="M31" i="3"/>
  <c r="M30" i="3"/>
  <c r="M29" i="3"/>
  <c r="M28" i="3"/>
  <c r="M27" i="3"/>
  <c r="M26" i="3"/>
  <c r="M25" i="3"/>
  <c r="M24" i="3"/>
  <c r="M23" i="3"/>
  <c r="M22" i="3"/>
  <c r="M21" i="3"/>
  <c r="M20" i="3"/>
  <c r="M19" i="3"/>
  <c r="M18" i="3"/>
  <c r="M17" i="3"/>
  <c r="M16" i="3"/>
  <c r="M15" i="3"/>
  <c r="M14" i="3"/>
  <c r="M13" i="3"/>
  <c r="M12" i="3"/>
  <c r="M11" i="3"/>
  <c r="M10" i="3"/>
  <c r="M9" i="3"/>
  <c r="M8" i="3"/>
  <c r="M7" i="3"/>
  <c r="K31" i="3"/>
  <c r="K30" i="3"/>
  <c r="K29" i="3"/>
  <c r="K28" i="3"/>
  <c r="K27" i="3"/>
  <c r="K26" i="3"/>
  <c r="K25" i="3"/>
  <c r="K24" i="3"/>
  <c r="K23" i="3"/>
  <c r="K22" i="3"/>
  <c r="K21" i="3"/>
  <c r="K20" i="3"/>
  <c r="K19" i="3"/>
  <c r="K18" i="3"/>
  <c r="K17" i="3"/>
  <c r="K16" i="3"/>
  <c r="K15" i="3"/>
  <c r="K14" i="3"/>
  <c r="K13" i="3"/>
  <c r="K12" i="3"/>
  <c r="K11" i="3"/>
  <c r="K10" i="3"/>
  <c r="K9" i="3"/>
  <c r="K8" i="3"/>
  <c r="K7" i="3"/>
  <c r="I31" i="3"/>
  <c r="I30" i="3"/>
  <c r="I29" i="3"/>
  <c r="I28" i="3"/>
  <c r="I27" i="3"/>
  <c r="I26" i="3"/>
  <c r="I25" i="3"/>
  <c r="I24" i="3"/>
  <c r="I23" i="3"/>
  <c r="I22" i="3"/>
  <c r="I21" i="3"/>
  <c r="I20" i="3"/>
  <c r="I19" i="3"/>
  <c r="I18" i="3"/>
  <c r="I17" i="3"/>
  <c r="I16" i="3"/>
  <c r="I15" i="3"/>
  <c r="I14" i="3"/>
  <c r="I13" i="3"/>
  <c r="I12" i="3"/>
  <c r="I11" i="3"/>
  <c r="I10" i="3"/>
  <c r="I9" i="3"/>
  <c r="I8" i="3"/>
  <c r="I7" i="3"/>
  <c r="G31" i="3"/>
  <c r="G30" i="3"/>
  <c r="G29" i="3"/>
  <c r="G28" i="3"/>
  <c r="G27" i="3"/>
  <c r="G26" i="3"/>
  <c r="G25" i="3"/>
  <c r="G24" i="3"/>
  <c r="G23" i="3"/>
  <c r="G22" i="3"/>
  <c r="G21" i="3"/>
  <c r="G20" i="3"/>
  <c r="G19" i="3"/>
  <c r="G18" i="3"/>
  <c r="G17" i="3"/>
  <c r="G16" i="3"/>
  <c r="G15" i="3"/>
  <c r="G14" i="3"/>
  <c r="G13" i="3"/>
  <c r="G12" i="3"/>
  <c r="G11" i="3"/>
  <c r="G10" i="3"/>
  <c r="G9" i="3"/>
  <c r="G8" i="3"/>
  <c r="G7" i="3"/>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B83" i="7" l="1"/>
  <c r="B84" i="7"/>
  <c r="B85" i="7"/>
  <c r="B86" i="7"/>
  <c r="B82" i="7"/>
  <c r="B7" i="16"/>
  <c r="U6" i="16"/>
  <c r="O6" i="16"/>
  <c r="M6" i="16"/>
  <c r="I6" i="16"/>
  <c r="P6" i="16"/>
  <c r="R6" i="16"/>
  <c r="O119" i="7"/>
  <c r="M119" i="7"/>
  <c r="K119" i="7"/>
  <c r="I119" i="7"/>
  <c r="G119" i="7"/>
  <c r="P119" i="7"/>
  <c r="O118" i="7"/>
  <c r="M118" i="7"/>
  <c r="K118" i="7"/>
  <c r="I118" i="7"/>
  <c r="G118" i="7"/>
  <c r="P118" i="7"/>
  <c r="O117" i="7"/>
  <c r="M117" i="7"/>
  <c r="K117" i="7"/>
  <c r="I117" i="7"/>
  <c r="G117" i="7"/>
  <c r="O116" i="7"/>
  <c r="M116" i="7"/>
  <c r="K116" i="7"/>
  <c r="I116" i="7"/>
  <c r="G116" i="7"/>
  <c r="O102" i="7"/>
  <c r="M102" i="7"/>
  <c r="K102" i="7"/>
  <c r="I102" i="7"/>
  <c r="G102" i="7"/>
  <c r="O101" i="7"/>
  <c r="M101" i="7"/>
  <c r="K101" i="7"/>
  <c r="I101" i="7"/>
  <c r="G101" i="7"/>
  <c r="O100" i="7"/>
  <c r="M100" i="7"/>
  <c r="K100" i="7"/>
  <c r="I100" i="7"/>
  <c r="G100" i="7"/>
  <c r="P100" i="7"/>
  <c r="O99" i="7"/>
  <c r="M99" i="7"/>
  <c r="K99" i="7"/>
  <c r="I99" i="7"/>
  <c r="G99" i="7"/>
  <c r="O86" i="7"/>
  <c r="M86" i="7"/>
  <c r="K86" i="7"/>
  <c r="I86" i="7"/>
  <c r="G86" i="7"/>
  <c r="P86" i="7"/>
  <c r="O85" i="7"/>
  <c r="M85" i="7"/>
  <c r="K85" i="7"/>
  <c r="I85" i="7"/>
  <c r="G85" i="7"/>
  <c r="P85" i="7"/>
  <c r="O84" i="7"/>
  <c r="M84" i="7"/>
  <c r="K84" i="7"/>
  <c r="I84" i="7"/>
  <c r="G84" i="7"/>
  <c r="O83" i="7"/>
  <c r="M83" i="7"/>
  <c r="K83" i="7"/>
  <c r="I83" i="7"/>
  <c r="G83" i="7"/>
  <c r="O71" i="7"/>
  <c r="M71" i="7"/>
  <c r="K71" i="7"/>
  <c r="I71" i="7"/>
  <c r="G71" i="7"/>
  <c r="O70" i="7"/>
  <c r="M70" i="7"/>
  <c r="K70" i="7"/>
  <c r="I70" i="7"/>
  <c r="G70" i="7"/>
  <c r="O69" i="7"/>
  <c r="M69" i="7"/>
  <c r="K69" i="7"/>
  <c r="I69" i="7"/>
  <c r="G69" i="7"/>
  <c r="O68" i="7"/>
  <c r="M68" i="7"/>
  <c r="K68" i="7"/>
  <c r="I68" i="7"/>
  <c r="G68" i="7"/>
  <c r="P68" i="7"/>
  <c r="O56" i="7"/>
  <c r="M56" i="7"/>
  <c r="P56" i="7"/>
  <c r="K56" i="7"/>
  <c r="I56" i="7"/>
  <c r="G56" i="7"/>
  <c r="O55" i="7"/>
  <c r="M55" i="7"/>
  <c r="K55" i="7"/>
  <c r="I55" i="7"/>
  <c r="G55" i="7"/>
  <c r="P55" i="7"/>
  <c r="O54" i="7"/>
  <c r="M54" i="7"/>
  <c r="K54" i="7"/>
  <c r="I54" i="7"/>
  <c r="G54" i="7"/>
  <c r="P54" i="7"/>
  <c r="O53" i="7"/>
  <c r="M53" i="7"/>
  <c r="K53" i="7"/>
  <c r="I53" i="7"/>
  <c r="G53" i="7"/>
  <c r="O43" i="7"/>
  <c r="M43" i="7"/>
  <c r="K43" i="7"/>
  <c r="I43" i="7"/>
  <c r="G43" i="7"/>
  <c r="P43" i="7"/>
  <c r="O42" i="7"/>
  <c r="M42" i="7"/>
  <c r="K42" i="7"/>
  <c r="I42" i="7"/>
  <c r="G42" i="7"/>
  <c r="O41" i="7"/>
  <c r="M41" i="7"/>
  <c r="K41" i="7"/>
  <c r="I41" i="7"/>
  <c r="G41" i="7"/>
  <c r="P41" i="7"/>
  <c r="O40" i="7"/>
  <c r="M40" i="7"/>
  <c r="K40" i="7"/>
  <c r="I40" i="7"/>
  <c r="G40" i="7"/>
  <c r="O30" i="7"/>
  <c r="M30" i="7"/>
  <c r="K30" i="7"/>
  <c r="I30" i="7"/>
  <c r="G30" i="7"/>
  <c r="O29" i="7"/>
  <c r="M29" i="7"/>
  <c r="K29" i="7"/>
  <c r="I29" i="7"/>
  <c r="G29" i="7"/>
  <c r="P29" i="7"/>
  <c r="O28" i="7"/>
  <c r="M28" i="7"/>
  <c r="P28" i="7"/>
  <c r="K28" i="7"/>
  <c r="I28" i="7"/>
  <c r="G28" i="7"/>
  <c r="O27" i="7"/>
  <c r="M27" i="7"/>
  <c r="K27" i="7"/>
  <c r="I27" i="7"/>
  <c r="G27" i="7"/>
  <c r="O17" i="7"/>
  <c r="M17" i="7"/>
  <c r="K17" i="7"/>
  <c r="I17" i="7"/>
  <c r="G17" i="7"/>
  <c r="P17" i="7"/>
  <c r="O16" i="7"/>
  <c r="M16" i="7"/>
  <c r="K16" i="7"/>
  <c r="I16" i="7"/>
  <c r="G16" i="7"/>
  <c r="O15" i="7"/>
  <c r="M15" i="7"/>
  <c r="K15" i="7"/>
  <c r="I15" i="7"/>
  <c r="G15" i="7"/>
  <c r="O14" i="7"/>
  <c r="M14" i="7"/>
  <c r="K14" i="7"/>
  <c r="I14" i="7"/>
  <c r="G14" i="7"/>
  <c r="P14" i="7"/>
  <c r="W22" i="8"/>
  <c r="I17" i="5" s="1"/>
  <c r="W6" i="8"/>
  <c r="I18" i="5"/>
  <c r="I16" i="5"/>
  <c r="I15" i="5"/>
  <c r="I14" i="5"/>
  <c r="I13" i="5"/>
  <c r="I12" i="5"/>
  <c r="I11" i="5"/>
  <c r="I10" i="5"/>
  <c r="I9" i="5"/>
  <c r="I8" i="5"/>
  <c r="W6" i="4"/>
  <c r="W6" i="3"/>
  <c r="W33" i="3"/>
  <c r="I6" i="5" s="1"/>
  <c r="W69" i="1"/>
  <c r="I5" i="5" s="1"/>
  <c r="W6" i="1"/>
  <c r="B8" i="16"/>
  <c r="B9" i="16"/>
  <c r="B10" i="16"/>
  <c r="B11" i="16"/>
  <c r="B12" i="16"/>
  <c r="B13" i="16"/>
  <c r="B14" i="16"/>
  <c r="B15" i="16"/>
  <c r="B16" i="16"/>
  <c r="B17" i="16"/>
  <c r="B18" i="16"/>
  <c r="U20" i="16"/>
  <c r="H16" i="5"/>
  <c r="U21" i="15"/>
  <c r="H18" i="5" s="1"/>
  <c r="U6" i="15"/>
  <c r="B16" i="5"/>
  <c r="U62" i="13"/>
  <c r="U61" i="13"/>
  <c r="U59" i="13"/>
  <c r="U58" i="13"/>
  <c r="U57" i="13"/>
  <c r="U64" i="13" s="1"/>
  <c r="H14" i="5" s="1"/>
  <c r="U56" i="13"/>
  <c r="U55" i="13"/>
  <c r="U54" i="13"/>
  <c r="U52" i="13"/>
  <c r="U51" i="13"/>
  <c r="U50" i="13"/>
  <c r="U49" i="13"/>
  <c r="U48" i="13"/>
  <c r="U47" i="13"/>
  <c r="U45" i="13"/>
  <c r="U44" i="13"/>
  <c r="U43" i="13"/>
  <c r="U42" i="13"/>
  <c r="U41" i="13"/>
  <c r="U40" i="13"/>
  <c r="U39" i="13"/>
  <c r="U38" i="13"/>
  <c r="U37" i="13"/>
  <c r="U35" i="13"/>
  <c r="U34" i="13"/>
  <c r="U33" i="13"/>
  <c r="U32" i="13"/>
  <c r="U31" i="13"/>
  <c r="U30" i="13"/>
  <c r="U28" i="13"/>
  <c r="U27" i="13"/>
  <c r="U26" i="13"/>
  <c r="U25" i="13"/>
  <c r="U24" i="13"/>
  <c r="U22" i="13"/>
  <c r="U21" i="13"/>
  <c r="U20" i="13"/>
  <c r="U19" i="13"/>
  <c r="U17" i="13"/>
  <c r="U16" i="13"/>
  <c r="U15" i="13"/>
  <c r="U14" i="13"/>
  <c r="U13" i="13"/>
  <c r="U11" i="13"/>
  <c r="U10" i="13"/>
  <c r="U9" i="13"/>
  <c r="U8" i="13"/>
  <c r="U6" i="14"/>
  <c r="U16" i="14"/>
  <c r="H15" i="5" s="1"/>
  <c r="U6" i="7"/>
  <c r="U19" i="7"/>
  <c r="U32" i="7"/>
  <c r="U45" i="7"/>
  <c r="U58" i="7"/>
  <c r="U73" i="7"/>
  <c r="U88" i="7"/>
  <c r="U104" i="7"/>
  <c r="U121" i="7"/>
  <c r="U142" i="7"/>
  <c r="U163" i="7"/>
  <c r="U185" i="7"/>
  <c r="U205" i="7"/>
  <c r="U214" i="7"/>
  <c r="U224" i="7"/>
  <c r="U233" i="7"/>
  <c r="U248" i="7"/>
  <c r="U257" i="7"/>
  <c r="U267" i="7"/>
  <c r="U276" i="7"/>
  <c r="B7" i="15"/>
  <c r="B8" i="15"/>
  <c r="B9" i="15"/>
  <c r="B10" i="15"/>
  <c r="B11" i="15"/>
  <c r="B12" i="15"/>
  <c r="B13" i="15"/>
  <c r="B14" i="15"/>
  <c r="B15" i="15"/>
  <c r="B16" i="15"/>
  <c r="B17" i="15"/>
  <c r="B18" i="15"/>
  <c r="B19" i="15"/>
  <c r="U22" i="8"/>
  <c r="H17" i="5" s="1"/>
  <c r="U6" i="8"/>
  <c r="B17" i="13"/>
  <c r="O16" i="13"/>
  <c r="M16" i="13"/>
  <c r="K16" i="13"/>
  <c r="I16" i="13"/>
  <c r="G16" i="13"/>
  <c r="U6" i="10"/>
  <c r="U11" i="10"/>
  <c r="H13" i="5" s="1"/>
  <c r="U6" i="11"/>
  <c r="U18" i="11"/>
  <c r="H12" i="5"/>
  <c r="U6" i="12"/>
  <c r="U24" i="12"/>
  <c r="H11" i="5"/>
  <c r="B7" i="11"/>
  <c r="B8" i="11"/>
  <c r="B9" i="11"/>
  <c r="B10" i="11"/>
  <c r="B11" i="11"/>
  <c r="B12" i="11"/>
  <c r="B13" i="11"/>
  <c r="B14" i="11"/>
  <c r="B15" i="11"/>
  <c r="B16" i="11"/>
  <c r="B7" i="12"/>
  <c r="B8" i="12"/>
  <c r="B9" i="12"/>
  <c r="B10" i="12"/>
  <c r="B11" i="12"/>
  <c r="B12" i="12"/>
  <c r="B13" i="12"/>
  <c r="B14" i="12"/>
  <c r="B15" i="12"/>
  <c r="B16" i="12"/>
  <c r="B17" i="12"/>
  <c r="B18" i="12"/>
  <c r="B19" i="12"/>
  <c r="B20" i="12"/>
  <c r="B21" i="12"/>
  <c r="B22" i="12"/>
  <c r="U6" i="9"/>
  <c r="U40" i="9"/>
  <c r="H10" i="5"/>
  <c r="O276" i="7"/>
  <c r="M276" i="7"/>
  <c r="K276" i="7"/>
  <c r="I276" i="7"/>
  <c r="P276" i="7"/>
  <c r="R276" i="7"/>
  <c r="G276" i="7"/>
  <c r="O248" i="7"/>
  <c r="M248" i="7"/>
  <c r="K248" i="7"/>
  <c r="I248" i="7"/>
  <c r="G248" i="7"/>
  <c r="O247" i="7"/>
  <c r="M247" i="7"/>
  <c r="K247" i="7"/>
  <c r="I247" i="7"/>
  <c r="G247" i="7"/>
  <c r="O246" i="7"/>
  <c r="M246" i="7"/>
  <c r="K246" i="7"/>
  <c r="I246" i="7"/>
  <c r="G246" i="7"/>
  <c r="P246" i="7"/>
  <c r="O245" i="7"/>
  <c r="M245" i="7"/>
  <c r="K245" i="7"/>
  <c r="I245" i="7"/>
  <c r="G245" i="7"/>
  <c r="O244" i="7"/>
  <c r="M244" i="7"/>
  <c r="K244" i="7"/>
  <c r="P244" i="7"/>
  <c r="I244" i="7"/>
  <c r="G244" i="7"/>
  <c r="O243" i="7"/>
  <c r="M243" i="7"/>
  <c r="K243" i="7"/>
  <c r="I243" i="7"/>
  <c r="G243" i="7"/>
  <c r="P243" i="7"/>
  <c r="O242" i="7"/>
  <c r="M242" i="7"/>
  <c r="K242" i="7"/>
  <c r="I242" i="7"/>
  <c r="G242" i="7"/>
  <c r="P242" i="7"/>
  <c r="O241" i="7"/>
  <c r="M241" i="7"/>
  <c r="K241" i="7"/>
  <c r="I241" i="7"/>
  <c r="G241" i="7"/>
  <c r="O240" i="7"/>
  <c r="M240" i="7"/>
  <c r="K240" i="7"/>
  <c r="I240" i="7"/>
  <c r="G240" i="7"/>
  <c r="O239" i="7"/>
  <c r="M239" i="7"/>
  <c r="K239" i="7"/>
  <c r="I239" i="7"/>
  <c r="G239" i="7"/>
  <c r="P239" i="7"/>
  <c r="O238" i="7"/>
  <c r="M238" i="7"/>
  <c r="K238" i="7"/>
  <c r="I238" i="7"/>
  <c r="G238" i="7"/>
  <c r="P238" i="7"/>
  <c r="O237" i="7"/>
  <c r="M237" i="7"/>
  <c r="K237" i="7"/>
  <c r="I237" i="7"/>
  <c r="G237" i="7"/>
  <c r="P237" i="7"/>
  <c r="O236" i="7"/>
  <c r="M236" i="7"/>
  <c r="K236" i="7"/>
  <c r="I236" i="7"/>
  <c r="G236" i="7"/>
  <c r="O235" i="7"/>
  <c r="M235" i="7"/>
  <c r="K235" i="7"/>
  <c r="I235" i="7"/>
  <c r="G235" i="7"/>
  <c r="P235" i="7"/>
  <c r="O234" i="7"/>
  <c r="M234" i="7"/>
  <c r="K234" i="7"/>
  <c r="I234" i="7"/>
  <c r="G234" i="7"/>
  <c r="O233" i="7"/>
  <c r="M233" i="7"/>
  <c r="K233" i="7"/>
  <c r="I233" i="7"/>
  <c r="G233" i="7"/>
  <c r="O232" i="7"/>
  <c r="M232" i="7"/>
  <c r="K232" i="7"/>
  <c r="I232" i="7"/>
  <c r="G232" i="7"/>
  <c r="P232" i="7"/>
  <c r="O231" i="7"/>
  <c r="M231" i="7"/>
  <c r="K231" i="7"/>
  <c r="I231" i="7"/>
  <c r="G231" i="7"/>
  <c r="P231" i="7"/>
  <c r="O230" i="7"/>
  <c r="M230" i="7"/>
  <c r="K230" i="7"/>
  <c r="I230" i="7"/>
  <c r="G230" i="7"/>
  <c r="O229" i="7"/>
  <c r="M229" i="7"/>
  <c r="K229" i="7"/>
  <c r="I229" i="7"/>
  <c r="G229" i="7"/>
  <c r="P229" i="7"/>
  <c r="O228" i="7"/>
  <c r="M228" i="7"/>
  <c r="K228" i="7"/>
  <c r="I228" i="7"/>
  <c r="G228" i="7"/>
  <c r="P228" i="7"/>
  <c r="O227" i="7"/>
  <c r="P227" i="7"/>
  <c r="M227" i="7"/>
  <c r="K227" i="7"/>
  <c r="I227" i="7"/>
  <c r="G227" i="7"/>
  <c r="O226" i="7"/>
  <c r="M226" i="7"/>
  <c r="K226" i="7"/>
  <c r="I226" i="7"/>
  <c r="P226" i="7"/>
  <c r="G226" i="7"/>
  <c r="O225" i="7"/>
  <c r="M225" i="7"/>
  <c r="K225" i="7"/>
  <c r="I225" i="7"/>
  <c r="G225" i="7"/>
  <c r="P225" i="7"/>
  <c r="O223" i="7"/>
  <c r="M223" i="7"/>
  <c r="K223" i="7"/>
  <c r="I223" i="7"/>
  <c r="G223" i="7"/>
  <c r="O222" i="7"/>
  <c r="M222" i="7"/>
  <c r="K222" i="7"/>
  <c r="I222" i="7"/>
  <c r="G222" i="7"/>
  <c r="O221" i="7"/>
  <c r="M221" i="7"/>
  <c r="K221" i="7"/>
  <c r="I221" i="7"/>
  <c r="G221" i="7"/>
  <c r="O220" i="7"/>
  <c r="P220" i="7"/>
  <c r="M220" i="7"/>
  <c r="K220" i="7"/>
  <c r="I220" i="7"/>
  <c r="G220" i="7"/>
  <c r="O219" i="7"/>
  <c r="M219" i="7"/>
  <c r="K219" i="7"/>
  <c r="I219" i="7"/>
  <c r="P219" i="7"/>
  <c r="G219" i="7"/>
  <c r="O218" i="7"/>
  <c r="M218" i="7"/>
  <c r="K218" i="7"/>
  <c r="I218" i="7"/>
  <c r="G218" i="7"/>
  <c r="P218" i="7"/>
  <c r="O217" i="7"/>
  <c r="P217" i="7"/>
  <c r="M217" i="7"/>
  <c r="K217" i="7"/>
  <c r="I217" i="7"/>
  <c r="G217" i="7"/>
  <c r="O216" i="7"/>
  <c r="M216" i="7"/>
  <c r="K216" i="7"/>
  <c r="I216" i="7"/>
  <c r="P216" i="7"/>
  <c r="G216" i="7"/>
  <c r="O215" i="7"/>
  <c r="M215" i="7"/>
  <c r="K215" i="7"/>
  <c r="I215" i="7"/>
  <c r="P215" i="7"/>
  <c r="G215" i="7"/>
  <c r="O224" i="7"/>
  <c r="M224" i="7"/>
  <c r="K224" i="7"/>
  <c r="I224" i="7"/>
  <c r="G224" i="7"/>
  <c r="O214" i="7"/>
  <c r="M214" i="7"/>
  <c r="K214" i="7"/>
  <c r="I214" i="7"/>
  <c r="G214" i="7"/>
  <c r="O205" i="7"/>
  <c r="M205" i="7"/>
  <c r="K205" i="7"/>
  <c r="I205" i="7"/>
  <c r="G205" i="7"/>
  <c r="P205" i="7"/>
  <c r="R205" i="7"/>
  <c r="O213" i="7"/>
  <c r="M213" i="7"/>
  <c r="K213" i="7"/>
  <c r="I213" i="7"/>
  <c r="G213" i="7"/>
  <c r="O212" i="7"/>
  <c r="M212" i="7"/>
  <c r="K212" i="7"/>
  <c r="I212" i="7"/>
  <c r="G212" i="7"/>
  <c r="P212" i="7"/>
  <c r="O211" i="7"/>
  <c r="M211" i="7"/>
  <c r="K211" i="7"/>
  <c r="I211" i="7"/>
  <c r="G211" i="7"/>
  <c r="O210" i="7"/>
  <c r="M210" i="7"/>
  <c r="K210" i="7"/>
  <c r="I210" i="7"/>
  <c r="G210" i="7"/>
  <c r="P210" i="7"/>
  <c r="O209" i="7"/>
  <c r="M209" i="7"/>
  <c r="K209" i="7"/>
  <c r="I209" i="7"/>
  <c r="G209" i="7"/>
  <c r="P209" i="7"/>
  <c r="O208" i="7"/>
  <c r="M208" i="7"/>
  <c r="K208" i="7"/>
  <c r="I208" i="7"/>
  <c r="G208" i="7"/>
  <c r="O207" i="7"/>
  <c r="M207" i="7"/>
  <c r="P207" i="7"/>
  <c r="K207" i="7"/>
  <c r="I207" i="7"/>
  <c r="G207" i="7"/>
  <c r="G206" i="7"/>
  <c r="K204" i="7"/>
  <c r="I204" i="7"/>
  <c r="G204" i="7"/>
  <c r="K203" i="7"/>
  <c r="I203" i="7"/>
  <c r="G203" i="7"/>
  <c r="K202" i="7"/>
  <c r="I202" i="7"/>
  <c r="G202" i="7"/>
  <c r="K201" i="7"/>
  <c r="I201" i="7"/>
  <c r="G201" i="7"/>
  <c r="K200" i="7"/>
  <c r="I200" i="7"/>
  <c r="G200" i="7"/>
  <c r="K199" i="7"/>
  <c r="I199" i="7"/>
  <c r="G199" i="7"/>
  <c r="K198" i="7"/>
  <c r="I198" i="7"/>
  <c r="P198" i="7"/>
  <c r="G198" i="7"/>
  <c r="K197" i="7"/>
  <c r="I197" i="7"/>
  <c r="G197" i="7"/>
  <c r="K196" i="7"/>
  <c r="I196" i="7"/>
  <c r="G196" i="7"/>
  <c r="K195" i="7"/>
  <c r="P195" i="7"/>
  <c r="I195" i="7"/>
  <c r="G195" i="7"/>
  <c r="K194" i="7"/>
  <c r="I194" i="7"/>
  <c r="G194" i="7"/>
  <c r="K193" i="7"/>
  <c r="I193" i="7"/>
  <c r="G193" i="7"/>
  <c r="P193" i="7"/>
  <c r="K192" i="7"/>
  <c r="I192" i="7"/>
  <c r="G192" i="7"/>
  <c r="K191" i="7"/>
  <c r="I191" i="7"/>
  <c r="G191" i="7"/>
  <c r="K190" i="7"/>
  <c r="I190" i="7"/>
  <c r="P190" i="7"/>
  <c r="G190" i="7"/>
  <c r="K189" i="7"/>
  <c r="I189" i="7"/>
  <c r="G189" i="7"/>
  <c r="K188" i="7"/>
  <c r="I188" i="7"/>
  <c r="G188" i="7"/>
  <c r="K187" i="7"/>
  <c r="P187" i="7"/>
  <c r="I187" i="7"/>
  <c r="G187" i="7"/>
  <c r="I186" i="7"/>
  <c r="G186" i="7"/>
  <c r="O185" i="7"/>
  <c r="M185" i="7"/>
  <c r="K185" i="7"/>
  <c r="I185" i="7"/>
  <c r="P185" i="7"/>
  <c r="R185" i="7"/>
  <c r="G185" i="7"/>
  <c r="O184" i="7"/>
  <c r="M184" i="7"/>
  <c r="O183" i="7"/>
  <c r="M183" i="7"/>
  <c r="O182" i="7"/>
  <c r="M182" i="7"/>
  <c r="O181" i="7"/>
  <c r="P181" i="7"/>
  <c r="M181" i="7"/>
  <c r="O180" i="7"/>
  <c r="M180" i="7"/>
  <c r="O179" i="7"/>
  <c r="M179" i="7"/>
  <c r="O178" i="7"/>
  <c r="M178" i="7"/>
  <c r="O177" i="7"/>
  <c r="M177" i="7"/>
  <c r="O176" i="7"/>
  <c r="M176" i="7"/>
  <c r="O175" i="7"/>
  <c r="M175" i="7"/>
  <c r="O174" i="7"/>
  <c r="M174" i="7"/>
  <c r="O173" i="7"/>
  <c r="P173" i="7"/>
  <c r="M173" i="7"/>
  <c r="O172" i="7"/>
  <c r="M172" i="7"/>
  <c r="O171" i="7"/>
  <c r="M171" i="7"/>
  <c r="O170" i="7"/>
  <c r="M170" i="7"/>
  <c r="O169" i="7"/>
  <c r="M169" i="7"/>
  <c r="O168" i="7"/>
  <c r="M168" i="7"/>
  <c r="O167" i="7"/>
  <c r="M167" i="7"/>
  <c r="O166" i="7"/>
  <c r="M166" i="7"/>
  <c r="O165" i="7"/>
  <c r="P165" i="7"/>
  <c r="M165" i="7"/>
  <c r="O164" i="7"/>
  <c r="M164" i="7"/>
  <c r="O163" i="7"/>
  <c r="M163" i="7"/>
  <c r="K163" i="7"/>
  <c r="I163" i="7"/>
  <c r="G163" i="7"/>
  <c r="P163" i="7"/>
  <c r="R163" i="7"/>
  <c r="G184" i="7"/>
  <c r="G183" i="7"/>
  <c r="G182" i="7"/>
  <c r="G181" i="7"/>
  <c r="G180" i="7"/>
  <c r="G179" i="7"/>
  <c r="G178" i="7"/>
  <c r="G177" i="7"/>
  <c r="G176" i="7"/>
  <c r="G175" i="7"/>
  <c r="G174" i="7"/>
  <c r="G173" i="7"/>
  <c r="G172" i="7"/>
  <c r="G171" i="7"/>
  <c r="G170" i="7"/>
  <c r="G169" i="7"/>
  <c r="P169" i="7"/>
  <c r="G168" i="7"/>
  <c r="G167" i="7"/>
  <c r="G166" i="7"/>
  <c r="G165" i="7"/>
  <c r="G164" i="7"/>
  <c r="O142" i="7"/>
  <c r="M142" i="7"/>
  <c r="K142" i="7"/>
  <c r="I142" i="7"/>
  <c r="G142" i="7"/>
  <c r="O162" i="7"/>
  <c r="M162" i="7"/>
  <c r="K162" i="7"/>
  <c r="O161" i="7"/>
  <c r="M161" i="7"/>
  <c r="K161" i="7"/>
  <c r="O160" i="7"/>
  <c r="M160" i="7"/>
  <c r="K160" i="7"/>
  <c r="O159" i="7"/>
  <c r="M159" i="7"/>
  <c r="K159" i="7"/>
  <c r="P159" i="7"/>
  <c r="O158" i="7"/>
  <c r="M158" i="7"/>
  <c r="K158" i="7"/>
  <c r="O157" i="7"/>
  <c r="M157" i="7"/>
  <c r="K157" i="7"/>
  <c r="O156" i="7"/>
  <c r="M156" i="7"/>
  <c r="K156" i="7"/>
  <c r="O155" i="7"/>
  <c r="M155" i="7"/>
  <c r="K155" i="7"/>
  <c r="O154" i="7"/>
  <c r="M154" i="7"/>
  <c r="K154" i="7"/>
  <c r="O153" i="7"/>
  <c r="M153" i="7"/>
  <c r="K153" i="7"/>
  <c r="O152" i="7"/>
  <c r="M152" i="7"/>
  <c r="K152" i="7"/>
  <c r="O151" i="7"/>
  <c r="M151" i="7"/>
  <c r="K151" i="7"/>
  <c r="O150" i="7"/>
  <c r="M150" i="7"/>
  <c r="K150" i="7"/>
  <c r="O149" i="7"/>
  <c r="M149" i="7"/>
  <c r="K149" i="7"/>
  <c r="O148" i="7"/>
  <c r="M148" i="7"/>
  <c r="K148" i="7"/>
  <c r="O147" i="7"/>
  <c r="M147" i="7"/>
  <c r="K147" i="7"/>
  <c r="O146" i="7"/>
  <c r="M146" i="7"/>
  <c r="K146" i="7"/>
  <c r="O145" i="7"/>
  <c r="M145" i="7"/>
  <c r="K145" i="7"/>
  <c r="O144" i="7"/>
  <c r="M144" i="7"/>
  <c r="K144" i="7"/>
  <c r="G162" i="7"/>
  <c r="G161" i="7"/>
  <c r="G160" i="7"/>
  <c r="G159" i="7"/>
  <c r="G158" i="7"/>
  <c r="G157" i="7"/>
  <c r="G156" i="7"/>
  <c r="G155" i="7"/>
  <c r="G154" i="7"/>
  <c r="G153" i="7"/>
  <c r="G152" i="7"/>
  <c r="G151" i="7"/>
  <c r="G150" i="7"/>
  <c r="G149" i="7"/>
  <c r="G148" i="7"/>
  <c r="G147" i="7"/>
  <c r="G146" i="7"/>
  <c r="G145" i="7"/>
  <c r="G144" i="7"/>
  <c r="G143" i="7"/>
  <c r="P143" i="7"/>
  <c r="O141" i="7"/>
  <c r="M141" i="7"/>
  <c r="K141" i="7"/>
  <c r="I141" i="7"/>
  <c r="G141" i="7"/>
  <c r="O140" i="7"/>
  <c r="M140" i="7"/>
  <c r="P140" i="7"/>
  <c r="K140" i="7"/>
  <c r="I140" i="7"/>
  <c r="G140" i="7"/>
  <c r="O139" i="7"/>
  <c r="M139" i="7"/>
  <c r="K139" i="7"/>
  <c r="I139" i="7"/>
  <c r="G139" i="7"/>
  <c r="P139" i="7"/>
  <c r="O138" i="7"/>
  <c r="M138" i="7"/>
  <c r="K138" i="7"/>
  <c r="I138" i="7"/>
  <c r="G138" i="7"/>
  <c r="O137" i="7"/>
  <c r="M137" i="7"/>
  <c r="K137" i="7"/>
  <c r="I137" i="7"/>
  <c r="G137" i="7"/>
  <c r="O136" i="7"/>
  <c r="M136" i="7"/>
  <c r="K136" i="7"/>
  <c r="I136" i="7"/>
  <c r="G136" i="7"/>
  <c r="O135" i="7"/>
  <c r="M135" i="7"/>
  <c r="K135" i="7"/>
  <c r="I135" i="7"/>
  <c r="G135" i="7"/>
  <c r="O134" i="7"/>
  <c r="M134" i="7"/>
  <c r="K134" i="7"/>
  <c r="I134" i="7"/>
  <c r="G134" i="7"/>
  <c r="O133" i="7"/>
  <c r="M133" i="7"/>
  <c r="K133" i="7"/>
  <c r="I133" i="7"/>
  <c r="G133" i="7"/>
  <c r="P133" i="7"/>
  <c r="O132" i="7"/>
  <c r="M132" i="7"/>
  <c r="K132" i="7"/>
  <c r="I132" i="7"/>
  <c r="G132" i="7"/>
  <c r="O131" i="7"/>
  <c r="M131" i="7"/>
  <c r="K131" i="7"/>
  <c r="I131" i="7"/>
  <c r="G131" i="7"/>
  <c r="O130" i="7"/>
  <c r="M130" i="7"/>
  <c r="K130" i="7"/>
  <c r="I130" i="7"/>
  <c r="G130" i="7"/>
  <c r="O129" i="7"/>
  <c r="M129" i="7"/>
  <c r="K129" i="7"/>
  <c r="I129" i="7"/>
  <c r="G129" i="7"/>
  <c r="O128" i="7"/>
  <c r="M128" i="7"/>
  <c r="K128" i="7"/>
  <c r="I128" i="7"/>
  <c r="G128" i="7"/>
  <c r="P128" i="7"/>
  <c r="O127" i="7"/>
  <c r="M127" i="7"/>
  <c r="K127" i="7"/>
  <c r="I127" i="7"/>
  <c r="G127" i="7"/>
  <c r="O126" i="7"/>
  <c r="M126" i="7"/>
  <c r="K126" i="7"/>
  <c r="I126" i="7"/>
  <c r="G126" i="7"/>
  <c r="P126" i="7"/>
  <c r="O125" i="7"/>
  <c r="M125" i="7"/>
  <c r="K125" i="7"/>
  <c r="I125" i="7"/>
  <c r="G125" i="7"/>
  <c r="P125" i="7"/>
  <c r="O124" i="7"/>
  <c r="M124" i="7"/>
  <c r="K124" i="7"/>
  <c r="P124" i="7"/>
  <c r="I124" i="7"/>
  <c r="G124" i="7"/>
  <c r="O123" i="7"/>
  <c r="M123" i="7"/>
  <c r="K123" i="7"/>
  <c r="I123" i="7"/>
  <c r="G123" i="7"/>
  <c r="P123" i="7"/>
  <c r="O122" i="7"/>
  <c r="M122" i="7"/>
  <c r="K122" i="7"/>
  <c r="I122" i="7"/>
  <c r="G122" i="7"/>
  <c r="O121" i="7"/>
  <c r="M121" i="7"/>
  <c r="K121" i="7"/>
  <c r="P121" i="7"/>
  <c r="I121" i="7"/>
  <c r="G121" i="7"/>
  <c r="O120" i="7"/>
  <c r="M120" i="7"/>
  <c r="K120" i="7"/>
  <c r="I120" i="7"/>
  <c r="G120" i="7"/>
  <c r="P120" i="7"/>
  <c r="O115" i="7"/>
  <c r="M115" i="7"/>
  <c r="K115" i="7"/>
  <c r="I115" i="7"/>
  <c r="G115" i="7"/>
  <c r="O114" i="7"/>
  <c r="M114" i="7"/>
  <c r="K114" i="7"/>
  <c r="I114" i="7"/>
  <c r="G114" i="7"/>
  <c r="O113" i="7"/>
  <c r="M113" i="7"/>
  <c r="K113" i="7"/>
  <c r="I113" i="7"/>
  <c r="G113" i="7"/>
  <c r="P113" i="7"/>
  <c r="O112" i="7"/>
  <c r="P112" i="7"/>
  <c r="M112" i="7"/>
  <c r="K112" i="7"/>
  <c r="I112" i="7"/>
  <c r="G112" i="7"/>
  <c r="O111" i="7"/>
  <c r="M111" i="7"/>
  <c r="K111" i="7"/>
  <c r="I111" i="7"/>
  <c r="G111" i="7"/>
  <c r="O110" i="7"/>
  <c r="M110" i="7"/>
  <c r="K110" i="7"/>
  <c r="I110" i="7"/>
  <c r="G110" i="7"/>
  <c r="P110" i="7"/>
  <c r="O109" i="7"/>
  <c r="M109" i="7"/>
  <c r="K109" i="7"/>
  <c r="I109" i="7"/>
  <c r="G109" i="7"/>
  <c r="O108" i="7"/>
  <c r="M108" i="7"/>
  <c r="K108" i="7"/>
  <c r="I108" i="7"/>
  <c r="G108" i="7"/>
  <c r="O107" i="7"/>
  <c r="M107" i="7"/>
  <c r="K107" i="7"/>
  <c r="I107" i="7"/>
  <c r="G107" i="7"/>
  <c r="O106" i="7"/>
  <c r="M106" i="7"/>
  <c r="K106" i="7"/>
  <c r="I106" i="7"/>
  <c r="G106" i="7"/>
  <c r="O105" i="7"/>
  <c r="M105" i="7"/>
  <c r="K105" i="7"/>
  <c r="P105" i="7"/>
  <c r="I105" i="7"/>
  <c r="G105" i="7"/>
  <c r="O103" i="7"/>
  <c r="M103" i="7"/>
  <c r="K103" i="7"/>
  <c r="I103" i="7"/>
  <c r="G103" i="7"/>
  <c r="O98" i="7"/>
  <c r="M98" i="7"/>
  <c r="K98" i="7"/>
  <c r="I98" i="7"/>
  <c r="G98" i="7"/>
  <c r="O97" i="7"/>
  <c r="M97" i="7"/>
  <c r="K97" i="7"/>
  <c r="P97" i="7"/>
  <c r="I97" i="7"/>
  <c r="G97" i="7"/>
  <c r="O96" i="7"/>
  <c r="M96" i="7"/>
  <c r="K96" i="7"/>
  <c r="I96" i="7"/>
  <c r="G96" i="7"/>
  <c r="O95" i="7"/>
  <c r="M95" i="7"/>
  <c r="K95" i="7"/>
  <c r="I95" i="7"/>
  <c r="G95" i="7"/>
  <c r="P95" i="7"/>
  <c r="O94" i="7"/>
  <c r="M94" i="7"/>
  <c r="K94" i="7"/>
  <c r="I94" i="7"/>
  <c r="G94" i="7"/>
  <c r="O93" i="7"/>
  <c r="M93" i="7"/>
  <c r="K93" i="7"/>
  <c r="I93" i="7"/>
  <c r="G93" i="7"/>
  <c r="O92" i="7"/>
  <c r="M92" i="7"/>
  <c r="K92" i="7"/>
  <c r="I92" i="7"/>
  <c r="G92" i="7"/>
  <c r="P92" i="7"/>
  <c r="O91" i="7"/>
  <c r="M91" i="7"/>
  <c r="K91" i="7"/>
  <c r="I91" i="7"/>
  <c r="G91" i="7"/>
  <c r="O90" i="7"/>
  <c r="M90" i="7"/>
  <c r="K90" i="7"/>
  <c r="I90" i="7"/>
  <c r="G90" i="7"/>
  <c r="O89" i="7"/>
  <c r="M89" i="7"/>
  <c r="K89" i="7"/>
  <c r="I89" i="7"/>
  <c r="G89" i="7"/>
  <c r="O87" i="7"/>
  <c r="M87" i="7"/>
  <c r="K87" i="7"/>
  <c r="I87" i="7"/>
  <c r="G87" i="7"/>
  <c r="O82" i="7"/>
  <c r="M82" i="7"/>
  <c r="K82" i="7"/>
  <c r="I82" i="7"/>
  <c r="G82" i="7"/>
  <c r="P82" i="7"/>
  <c r="O81" i="7"/>
  <c r="M81" i="7"/>
  <c r="K81" i="7"/>
  <c r="I81" i="7"/>
  <c r="G81" i="7"/>
  <c r="O80" i="7"/>
  <c r="M80" i="7"/>
  <c r="K80" i="7"/>
  <c r="I80" i="7"/>
  <c r="G80" i="7"/>
  <c r="O79" i="7"/>
  <c r="M79" i="7"/>
  <c r="K79" i="7"/>
  <c r="I79" i="7"/>
  <c r="G79" i="7"/>
  <c r="O78" i="7"/>
  <c r="M78" i="7"/>
  <c r="K78" i="7"/>
  <c r="I78" i="7"/>
  <c r="G78" i="7"/>
  <c r="O77" i="7"/>
  <c r="M77" i="7"/>
  <c r="K77" i="7"/>
  <c r="I77" i="7"/>
  <c r="G77" i="7"/>
  <c r="O76" i="7"/>
  <c r="M76" i="7"/>
  <c r="K76" i="7"/>
  <c r="I76" i="7"/>
  <c r="G76" i="7"/>
  <c r="O75" i="7"/>
  <c r="M75" i="7"/>
  <c r="K75" i="7"/>
  <c r="I75" i="7"/>
  <c r="G75" i="7"/>
  <c r="O74" i="7"/>
  <c r="M74" i="7"/>
  <c r="K74" i="7"/>
  <c r="I74" i="7"/>
  <c r="G74" i="7"/>
  <c r="O72" i="7"/>
  <c r="M72" i="7"/>
  <c r="K72" i="7"/>
  <c r="I72" i="7"/>
  <c r="G72" i="7"/>
  <c r="O67" i="7"/>
  <c r="M67" i="7"/>
  <c r="K67" i="7"/>
  <c r="I67" i="7"/>
  <c r="G67" i="7"/>
  <c r="O66" i="7"/>
  <c r="M66" i="7"/>
  <c r="K66" i="7"/>
  <c r="I66" i="7"/>
  <c r="G66" i="7"/>
  <c r="O65" i="7"/>
  <c r="M65" i="7"/>
  <c r="K65" i="7"/>
  <c r="I65" i="7"/>
  <c r="G65" i="7"/>
  <c r="O64" i="7"/>
  <c r="M64" i="7"/>
  <c r="K64" i="7"/>
  <c r="I64" i="7"/>
  <c r="G64" i="7"/>
  <c r="O63" i="7"/>
  <c r="M63" i="7"/>
  <c r="K63" i="7"/>
  <c r="I63" i="7"/>
  <c r="G63" i="7"/>
  <c r="P63" i="7"/>
  <c r="O62" i="7"/>
  <c r="M62" i="7"/>
  <c r="K62" i="7"/>
  <c r="I62" i="7"/>
  <c r="G62" i="7"/>
  <c r="P62" i="7"/>
  <c r="O61" i="7"/>
  <c r="M61" i="7"/>
  <c r="K61" i="7"/>
  <c r="I61" i="7"/>
  <c r="G61" i="7"/>
  <c r="O60" i="7"/>
  <c r="M60" i="7"/>
  <c r="K60" i="7"/>
  <c r="I60" i="7"/>
  <c r="G60" i="7"/>
  <c r="O59" i="7"/>
  <c r="M59" i="7"/>
  <c r="K59" i="7"/>
  <c r="I59" i="7"/>
  <c r="G59" i="7"/>
  <c r="P59" i="7"/>
  <c r="O57" i="7"/>
  <c r="P57" i="7"/>
  <c r="M57" i="7"/>
  <c r="K57" i="7"/>
  <c r="I57" i="7"/>
  <c r="G57" i="7"/>
  <c r="O52" i="7"/>
  <c r="M52" i="7"/>
  <c r="K52" i="7"/>
  <c r="P52" i="7"/>
  <c r="I52" i="7"/>
  <c r="G52" i="7"/>
  <c r="O51" i="7"/>
  <c r="M51" i="7"/>
  <c r="K51" i="7"/>
  <c r="I51" i="7"/>
  <c r="G51" i="7"/>
  <c r="O50" i="7"/>
  <c r="M50" i="7"/>
  <c r="K50" i="7"/>
  <c r="I50" i="7"/>
  <c r="G50" i="7"/>
  <c r="O49" i="7"/>
  <c r="M49" i="7"/>
  <c r="K49" i="7"/>
  <c r="I49" i="7"/>
  <c r="G49" i="7"/>
  <c r="O48" i="7"/>
  <c r="M48" i="7"/>
  <c r="K48" i="7"/>
  <c r="I48" i="7"/>
  <c r="G48" i="7"/>
  <c r="O47" i="7"/>
  <c r="M47" i="7"/>
  <c r="K47" i="7"/>
  <c r="I47" i="7"/>
  <c r="G47" i="7"/>
  <c r="O46" i="7"/>
  <c r="M46" i="7"/>
  <c r="K46" i="7"/>
  <c r="I46" i="7"/>
  <c r="G46" i="7"/>
  <c r="P46" i="7"/>
  <c r="O44" i="7"/>
  <c r="M44" i="7"/>
  <c r="K44" i="7"/>
  <c r="I44" i="7"/>
  <c r="P44" i="7"/>
  <c r="G44" i="7"/>
  <c r="O39" i="7"/>
  <c r="M39" i="7"/>
  <c r="K39" i="7"/>
  <c r="I39" i="7"/>
  <c r="G39" i="7"/>
  <c r="O38" i="7"/>
  <c r="M38" i="7"/>
  <c r="K38" i="7"/>
  <c r="I38" i="7"/>
  <c r="G38" i="7"/>
  <c r="P38" i="7"/>
  <c r="O37" i="7"/>
  <c r="M37" i="7"/>
  <c r="K37" i="7"/>
  <c r="I37" i="7"/>
  <c r="G37" i="7"/>
  <c r="O36" i="7"/>
  <c r="M36" i="7"/>
  <c r="K36" i="7"/>
  <c r="I36" i="7"/>
  <c r="G36" i="7"/>
  <c r="O35" i="7"/>
  <c r="M35" i="7"/>
  <c r="K35" i="7"/>
  <c r="I35" i="7"/>
  <c r="G35" i="7"/>
  <c r="O34" i="7"/>
  <c r="M34" i="7"/>
  <c r="K34" i="7"/>
  <c r="I34" i="7"/>
  <c r="G34" i="7"/>
  <c r="O33" i="7"/>
  <c r="M33" i="7"/>
  <c r="K33" i="7"/>
  <c r="I33" i="7"/>
  <c r="G33" i="7"/>
  <c r="P33" i="7"/>
  <c r="O31" i="7"/>
  <c r="M31" i="7"/>
  <c r="K31" i="7"/>
  <c r="I31" i="7"/>
  <c r="G31" i="7"/>
  <c r="P31" i="7"/>
  <c r="O26" i="7"/>
  <c r="M26" i="7"/>
  <c r="P26" i="7"/>
  <c r="K26" i="7"/>
  <c r="I26" i="7"/>
  <c r="G26" i="7"/>
  <c r="O25" i="7"/>
  <c r="M25" i="7"/>
  <c r="K25" i="7"/>
  <c r="I25" i="7"/>
  <c r="G25" i="7"/>
  <c r="P25" i="7"/>
  <c r="O24" i="7"/>
  <c r="M24" i="7"/>
  <c r="K24" i="7"/>
  <c r="I24" i="7"/>
  <c r="G24" i="7"/>
  <c r="P24" i="7"/>
  <c r="O23" i="7"/>
  <c r="M23" i="7"/>
  <c r="K23" i="7"/>
  <c r="I23" i="7"/>
  <c r="G23" i="7"/>
  <c r="O22" i="7"/>
  <c r="M22" i="7"/>
  <c r="K22" i="7"/>
  <c r="I22" i="7"/>
  <c r="P22" i="7"/>
  <c r="G22" i="7"/>
  <c r="O21" i="7"/>
  <c r="M21" i="7"/>
  <c r="K21" i="7"/>
  <c r="I21" i="7"/>
  <c r="G21" i="7"/>
  <c r="O20" i="7"/>
  <c r="M20" i="7"/>
  <c r="K20" i="7"/>
  <c r="I20" i="7"/>
  <c r="G20" i="7"/>
  <c r="P20" i="7"/>
  <c r="U6" i="6"/>
  <c r="U6" i="4"/>
  <c r="U37" i="4"/>
  <c r="H7" i="5"/>
  <c r="R6" i="7"/>
  <c r="B7" i="4"/>
  <c r="B8" i="4"/>
  <c r="B9" i="4"/>
  <c r="B10" i="4"/>
  <c r="B11" i="4"/>
  <c r="B12" i="4"/>
  <c r="B13" i="4"/>
  <c r="B14" i="4"/>
  <c r="B15" i="4"/>
  <c r="B16" i="4"/>
  <c r="B17" i="4"/>
  <c r="B18" i="4"/>
  <c r="B19" i="4"/>
  <c r="B25" i="4"/>
  <c r="B26" i="4"/>
  <c r="B27" i="4"/>
  <c r="B28" i="4"/>
  <c r="B29" i="4"/>
  <c r="B30" i="4"/>
  <c r="B31" i="4"/>
  <c r="B32" i="4"/>
  <c r="B33" i="4"/>
  <c r="B34" i="4"/>
  <c r="B35" i="4"/>
  <c r="U33" i="3"/>
  <c r="H6" i="5"/>
  <c r="U6" i="3"/>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U69" i="1"/>
  <c r="H5" i="5"/>
  <c r="U6" i="1"/>
  <c r="O59" i="13"/>
  <c r="M59" i="13"/>
  <c r="K59" i="13"/>
  <c r="I59" i="13"/>
  <c r="G59" i="13"/>
  <c r="O58" i="13"/>
  <c r="M58" i="13"/>
  <c r="K58" i="13"/>
  <c r="I58" i="13"/>
  <c r="G58" i="13"/>
  <c r="O57" i="13"/>
  <c r="M57" i="13"/>
  <c r="K57" i="13"/>
  <c r="I57" i="13"/>
  <c r="G57" i="13"/>
  <c r="O56" i="13"/>
  <c r="M56" i="13"/>
  <c r="K56" i="13"/>
  <c r="I56" i="13"/>
  <c r="G56" i="13"/>
  <c r="O55" i="13"/>
  <c r="M55" i="13"/>
  <c r="K55" i="13"/>
  <c r="I55" i="13"/>
  <c r="G55" i="13"/>
  <c r="O54" i="13"/>
  <c r="M54" i="13"/>
  <c r="K54" i="13"/>
  <c r="I54" i="13"/>
  <c r="G54" i="13"/>
  <c r="O49" i="13"/>
  <c r="M49" i="13"/>
  <c r="K49" i="13"/>
  <c r="I49" i="13"/>
  <c r="G49" i="13"/>
  <c r="O48" i="13"/>
  <c r="M48" i="13"/>
  <c r="K48" i="13"/>
  <c r="I48" i="13"/>
  <c r="G48" i="13"/>
  <c r="O47" i="13"/>
  <c r="M47" i="13"/>
  <c r="K47" i="13"/>
  <c r="I47" i="13"/>
  <c r="G47" i="13"/>
  <c r="P47" i="13"/>
  <c r="R47" i="13"/>
  <c r="O45" i="13"/>
  <c r="M45" i="13"/>
  <c r="K45" i="13"/>
  <c r="I45" i="13"/>
  <c r="G45" i="13"/>
  <c r="O44" i="13"/>
  <c r="M44" i="13"/>
  <c r="K44" i="13"/>
  <c r="I44" i="13"/>
  <c r="G44" i="13"/>
  <c r="O43" i="13"/>
  <c r="M43" i="13"/>
  <c r="K43" i="13"/>
  <c r="I43" i="13"/>
  <c r="G43" i="13"/>
  <c r="O42" i="13"/>
  <c r="M42" i="13"/>
  <c r="K42" i="13"/>
  <c r="I42" i="13"/>
  <c r="G42" i="13"/>
  <c r="O41" i="13"/>
  <c r="M41" i="13"/>
  <c r="K41" i="13"/>
  <c r="I41" i="13"/>
  <c r="P41" i="13"/>
  <c r="G41" i="13"/>
  <c r="O40" i="13"/>
  <c r="M40" i="13"/>
  <c r="K40" i="13"/>
  <c r="I40" i="13"/>
  <c r="G40" i="13"/>
  <c r="O39" i="13"/>
  <c r="M39" i="13"/>
  <c r="P39" i="13"/>
  <c r="R39" i="13"/>
  <c r="K39" i="13"/>
  <c r="I39" i="13"/>
  <c r="G39" i="13"/>
  <c r="O38" i="13"/>
  <c r="M38" i="13"/>
  <c r="K38" i="13"/>
  <c r="I38" i="13"/>
  <c r="G38" i="13"/>
  <c r="O37" i="13"/>
  <c r="M37" i="13"/>
  <c r="K37" i="13"/>
  <c r="I37" i="13"/>
  <c r="G37" i="13"/>
  <c r="O35" i="13"/>
  <c r="M35" i="13"/>
  <c r="K35" i="13"/>
  <c r="I35" i="13"/>
  <c r="G35" i="13"/>
  <c r="O34" i="13"/>
  <c r="M34" i="13"/>
  <c r="K34" i="13"/>
  <c r="I34" i="13"/>
  <c r="G34" i="13"/>
  <c r="O33" i="13"/>
  <c r="M33" i="13"/>
  <c r="K33" i="13"/>
  <c r="I33" i="13"/>
  <c r="G33" i="13"/>
  <c r="O32" i="13"/>
  <c r="M32" i="13"/>
  <c r="K32" i="13"/>
  <c r="I32" i="13"/>
  <c r="G32" i="13"/>
  <c r="O31" i="13"/>
  <c r="M31" i="13"/>
  <c r="K31" i="13"/>
  <c r="I31" i="13"/>
  <c r="G31" i="13"/>
  <c r="O30" i="13"/>
  <c r="M30" i="13"/>
  <c r="K30" i="13"/>
  <c r="I30" i="13"/>
  <c r="G30" i="13"/>
  <c r="O28" i="13"/>
  <c r="M28" i="13"/>
  <c r="K28" i="13"/>
  <c r="I28" i="13"/>
  <c r="G28" i="13"/>
  <c r="O27" i="13"/>
  <c r="M27" i="13"/>
  <c r="K27" i="13"/>
  <c r="I27" i="13"/>
  <c r="G27" i="13"/>
  <c r="P27" i="13"/>
  <c r="R27" i="13"/>
  <c r="O14" i="13"/>
  <c r="M14" i="13"/>
  <c r="K14" i="13"/>
  <c r="I14" i="13"/>
  <c r="G14" i="13"/>
  <c r="O13" i="13"/>
  <c r="M13" i="13"/>
  <c r="K13" i="13"/>
  <c r="I13" i="13"/>
  <c r="G13" i="13"/>
  <c r="O11" i="13"/>
  <c r="M11" i="13"/>
  <c r="K11" i="13"/>
  <c r="I11" i="13"/>
  <c r="G11" i="13"/>
  <c r="O10" i="13"/>
  <c r="M10" i="13"/>
  <c r="K10" i="13"/>
  <c r="I10" i="13"/>
  <c r="G10" i="13"/>
  <c r="O9" i="13"/>
  <c r="M9" i="13"/>
  <c r="K9" i="13"/>
  <c r="I9" i="13"/>
  <c r="G9" i="13"/>
  <c r="O8" i="13"/>
  <c r="M8" i="13"/>
  <c r="K8" i="13"/>
  <c r="I8" i="13"/>
  <c r="P8" i="13"/>
  <c r="R8" i="13"/>
  <c r="G8" i="13"/>
  <c r="O7" i="13"/>
  <c r="M7" i="13"/>
  <c r="K7" i="13"/>
  <c r="I7" i="13"/>
  <c r="G7" i="13"/>
  <c r="U7" i="13"/>
  <c r="G6" i="8"/>
  <c r="I6" i="8"/>
  <c r="K6" i="8"/>
  <c r="P6" i="8"/>
  <c r="R6" i="8"/>
  <c r="M6" i="8"/>
  <c r="O6" i="8"/>
  <c r="B7" i="14"/>
  <c r="B8" i="14"/>
  <c r="B9" i="14"/>
  <c r="B10" i="14"/>
  <c r="B11" i="14"/>
  <c r="B12" i="14"/>
  <c r="B13" i="14"/>
  <c r="B14" i="14"/>
  <c r="O8" i="14"/>
  <c r="O12" i="14"/>
  <c r="O11" i="14"/>
  <c r="B55" i="13"/>
  <c r="B56" i="13"/>
  <c r="B57" i="13"/>
  <c r="B58" i="13"/>
  <c r="B59" i="13"/>
  <c r="B62" i="13"/>
  <c r="B14" i="13"/>
  <c r="B48" i="13"/>
  <c r="B49" i="13"/>
  <c r="B50" i="13"/>
  <c r="B51" i="13"/>
  <c r="B52" i="13"/>
  <c r="B38" i="13"/>
  <c r="B39" i="13"/>
  <c r="B40" i="13"/>
  <c r="B41" i="13"/>
  <c r="B42" i="13"/>
  <c r="B43" i="13"/>
  <c r="B44" i="13"/>
  <c r="B45" i="13"/>
  <c r="B31" i="13"/>
  <c r="B32" i="13"/>
  <c r="B33" i="13"/>
  <c r="B34" i="13"/>
  <c r="B35" i="13"/>
  <c r="B25" i="13"/>
  <c r="B26" i="13"/>
  <c r="B27" i="13"/>
  <c r="B28" i="13"/>
  <c r="B20" i="13"/>
  <c r="B21" i="13"/>
  <c r="B22" i="13"/>
  <c r="O51" i="13"/>
  <c r="P51" i="13"/>
  <c r="R51" i="13"/>
  <c r="M51" i="13"/>
  <c r="K51" i="13"/>
  <c r="I51" i="13"/>
  <c r="G51" i="13"/>
  <c r="O21" i="13"/>
  <c r="M21" i="13"/>
  <c r="K21" i="13"/>
  <c r="P21" i="13"/>
  <c r="I21" i="13"/>
  <c r="G21" i="13"/>
  <c r="B8" i="13"/>
  <c r="B9" i="13"/>
  <c r="B10" i="13"/>
  <c r="B11" i="13"/>
  <c r="M6" i="9"/>
  <c r="G6" i="15"/>
  <c r="P6" i="15"/>
  <c r="R6" i="15"/>
  <c r="I6" i="15"/>
  <c r="K6" i="15"/>
  <c r="M6" i="15"/>
  <c r="O6" i="15"/>
  <c r="B7" i="8"/>
  <c r="B8" i="8"/>
  <c r="B9" i="8"/>
  <c r="B10" i="8"/>
  <c r="B11" i="8"/>
  <c r="B12" i="8"/>
  <c r="B13" i="8"/>
  <c r="B14" i="8"/>
  <c r="G6" i="14"/>
  <c r="I6" i="14"/>
  <c r="K6" i="14"/>
  <c r="M6" i="14"/>
  <c r="O6" i="14"/>
  <c r="O7" i="14"/>
  <c r="O9" i="14"/>
  <c r="O10" i="14"/>
  <c r="O13" i="14"/>
  <c r="O14" i="14"/>
  <c r="G17" i="13"/>
  <c r="I17" i="13"/>
  <c r="K17" i="13"/>
  <c r="M17" i="13"/>
  <c r="O17" i="13"/>
  <c r="G19" i="13"/>
  <c r="I19" i="13"/>
  <c r="K19" i="13"/>
  <c r="M19" i="13"/>
  <c r="O19" i="13"/>
  <c r="G20" i="13"/>
  <c r="I20" i="13"/>
  <c r="K20" i="13"/>
  <c r="M20" i="13"/>
  <c r="O20" i="13"/>
  <c r="G22" i="13"/>
  <c r="P22" i="13"/>
  <c r="R22" i="13"/>
  <c r="I22" i="13"/>
  <c r="K22" i="13"/>
  <c r="M22" i="13"/>
  <c r="O22" i="13"/>
  <c r="G24" i="13"/>
  <c r="I24" i="13"/>
  <c r="K24" i="13"/>
  <c r="M24" i="13"/>
  <c r="O24" i="13"/>
  <c r="G25" i="13"/>
  <c r="I25" i="13"/>
  <c r="K25" i="13"/>
  <c r="M25" i="13"/>
  <c r="O25" i="13"/>
  <c r="G26" i="13"/>
  <c r="I26" i="13"/>
  <c r="K26" i="13"/>
  <c r="M26" i="13"/>
  <c r="O26" i="13"/>
  <c r="G50" i="13"/>
  <c r="I50" i="13"/>
  <c r="K50" i="13"/>
  <c r="M50" i="13"/>
  <c r="O50" i="13"/>
  <c r="G52" i="13"/>
  <c r="P52" i="13"/>
  <c r="R52" i="13"/>
  <c r="I52" i="13"/>
  <c r="K52" i="13"/>
  <c r="M52" i="13"/>
  <c r="O52" i="13"/>
  <c r="G61" i="13"/>
  <c r="I61" i="13"/>
  <c r="K61" i="13"/>
  <c r="M61" i="13"/>
  <c r="P61" i="13"/>
  <c r="R61" i="13"/>
  <c r="O61" i="13"/>
  <c r="G62" i="13"/>
  <c r="I62" i="13"/>
  <c r="K62" i="13"/>
  <c r="M62" i="13"/>
  <c r="O62" i="13"/>
  <c r="P62" i="13"/>
  <c r="R62" i="13"/>
  <c r="B6" i="10"/>
  <c r="B7" i="10"/>
  <c r="B8" i="10"/>
  <c r="B9" i="10"/>
  <c r="G6" i="10"/>
  <c r="P6" i="10"/>
  <c r="R6" i="10"/>
  <c r="I6" i="10"/>
  <c r="K6" i="10"/>
  <c r="M6" i="10"/>
  <c r="O6" i="10"/>
  <c r="G6" i="11"/>
  <c r="I6" i="11"/>
  <c r="K6" i="11"/>
  <c r="M6" i="11"/>
  <c r="O6" i="11"/>
  <c r="G6" i="12"/>
  <c r="P6" i="12"/>
  <c r="R6" i="12"/>
  <c r="I6" i="12"/>
  <c r="K6" i="12"/>
  <c r="M6" i="12"/>
  <c r="O6" i="12"/>
  <c r="G6" i="9"/>
  <c r="P6" i="9"/>
  <c r="R6" i="9"/>
  <c r="I6" i="9"/>
  <c r="K6" i="9"/>
  <c r="O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G7" i="7"/>
  <c r="I7" i="7"/>
  <c r="P7" i="7"/>
  <c r="K7" i="7"/>
  <c r="M7" i="7"/>
  <c r="O7" i="7"/>
  <c r="B8" i="7"/>
  <c r="B9" i="7"/>
  <c r="B10" i="7"/>
  <c r="B11" i="7"/>
  <c r="B12" i="7"/>
  <c r="B13" i="7"/>
  <c r="B14" i="7"/>
  <c r="B15" i="7"/>
  <c r="B16" i="7"/>
  <c r="B17" i="7"/>
  <c r="B18" i="7"/>
  <c r="G8" i="7"/>
  <c r="I8" i="7"/>
  <c r="K8" i="7"/>
  <c r="M8" i="7"/>
  <c r="O8" i="7"/>
  <c r="G9" i="7"/>
  <c r="I9" i="7"/>
  <c r="K9" i="7"/>
  <c r="M9" i="7"/>
  <c r="O9" i="7"/>
  <c r="G10" i="7"/>
  <c r="I10" i="7"/>
  <c r="K10" i="7"/>
  <c r="M10" i="7"/>
  <c r="O10" i="7"/>
  <c r="G11" i="7"/>
  <c r="I11" i="7"/>
  <c r="K11" i="7"/>
  <c r="P11" i="7"/>
  <c r="M11" i="7"/>
  <c r="O11" i="7"/>
  <c r="G12" i="7"/>
  <c r="P12" i="7"/>
  <c r="I12" i="7"/>
  <c r="K12" i="7"/>
  <c r="M12" i="7"/>
  <c r="O12" i="7"/>
  <c r="G13" i="7"/>
  <c r="I13" i="7"/>
  <c r="K13" i="7"/>
  <c r="M13" i="7"/>
  <c r="O13" i="7"/>
  <c r="G18" i="7"/>
  <c r="I18" i="7"/>
  <c r="P18" i="7"/>
  <c r="K18" i="7"/>
  <c r="M18" i="7"/>
  <c r="O18" i="7"/>
  <c r="R19" i="7"/>
  <c r="B21" i="7"/>
  <c r="B22" i="7"/>
  <c r="B23" i="7"/>
  <c r="B24" i="7"/>
  <c r="B25" i="7"/>
  <c r="B26" i="7"/>
  <c r="R32" i="7"/>
  <c r="B34" i="7"/>
  <c r="B35" i="7"/>
  <c r="B36" i="7"/>
  <c r="B37" i="7"/>
  <c r="B38" i="7"/>
  <c r="B39" i="7"/>
  <c r="R45" i="7"/>
  <c r="B47" i="7"/>
  <c r="B48" i="7"/>
  <c r="B49" i="7"/>
  <c r="B50" i="7"/>
  <c r="B51" i="7"/>
  <c r="B52" i="7"/>
  <c r="R58" i="7"/>
  <c r="B60" i="7"/>
  <c r="B61" i="7"/>
  <c r="B62" i="7"/>
  <c r="B63" i="7"/>
  <c r="B64" i="7"/>
  <c r="B67" i="7"/>
  <c r="B68" i="7"/>
  <c r="B69" i="7"/>
  <c r="B70" i="7"/>
  <c r="B71" i="7"/>
  <c r="R73" i="7"/>
  <c r="B75" i="7"/>
  <c r="B76" i="7"/>
  <c r="B77" i="7"/>
  <c r="B78" i="7"/>
  <c r="B79" i="7"/>
  <c r="R88" i="7"/>
  <c r="B90" i="7"/>
  <c r="B91" i="7"/>
  <c r="B92" i="7"/>
  <c r="B93" i="7"/>
  <c r="B94" i="7"/>
  <c r="B95" i="7"/>
  <c r="R104" i="7"/>
  <c r="B106" i="7"/>
  <c r="B107" i="7"/>
  <c r="B108" i="7"/>
  <c r="B109" i="7"/>
  <c r="B110" i="7"/>
  <c r="B111" i="7"/>
  <c r="B112" i="7"/>
  <c r="B115" i="7"/>
  <c r="B123" i="7"/>
  <c r="B124" i="7"/>
  <c r="B125" i="7"/>
  <c r="B126" i="7"/>
  <c r="B127" i="7"/>
  <c r="B128" i="7"/>
  <c r="B129" i="7"/>
  <c r="B130" i="7"/>
  <c r="B131" i="7"/>
  <c r="B132" i="7"/>
  <c r="B133" i="7"/>
  <c r="B134" i="7"/>
  <c r="B135" i="7"/>
  <c r="B136" i="7"/>
  <c r="B137" i="7"/>
  <c r="B138" i="7"/>
  <c r="B139" i="7"/>
  <c r="B140" i="7"/>
  <c r="B141" i="7"/>
  <c r="I143" i="7"/>
  <c r="K143" i="7"/>
  <c r="M143" i="7"/>
  <c r="O143" i="7"/>
  <c r="B144" i="7"/>
  <c r="B145" i="7"/>
  <c r="B146" i="7"/>
  <c r="B147" i="7"/>
  <c r="B148" i="7"/>
  <c r="B149" i="7"/>
  <c r="B150" i="7"/>
  <c r="B151" i="7"/>
  <c r="B152" i="7"/>
  <c r="B153" i="7"/>
  <c r="B154" i="7"/>
  <c r="B155" i="7"/>
  <c r="B156" i="7"/>
  <c r="B157" i="7"/>
  <c r="B158" i="7"/>
  <c r="B159" i="7"/>
  <c r="B160" i="7"/>
  <c r="B161" i="7"/>
  <c r="B162" i="7"/>
  <c r="I144" i="7"/>
  <c r="I145" i="7"/>
  <c r="I146" i="7"/>
  <c r="I147" i="7"/>
  <c r="P147" i="7"/>
  <c r="I148" i="7"/>
  <c r="I149" i="7"/>
  <c r="I150" i="7"/>
  <c r="I151" i="7"/>
  <c r="I152" i="7"/>
  <c r="I153" i="7"/>
  <c r="I154" i="7"/>
  <c r="P154" i="7"/>
  <c r="I155" i="7"/>
  <c r="P155" i="7"/>
  <c r="I156" i="7"/>
  <c r="I157" i="7"/>
  <c r="I158" i="7"/>
  <c r="I159" i="7"/>
  <c r="I160" i="7"/>
  <c r="P160" i="7"/>
  <c r="I161" i="7"/>
  <c r="P161" i="7"/>
  <c r="I162" i="7"/>
  <c r="P162" i="7"/>
  <c r="I164" i="7"/>
  <c r="K164" i="7"/>
  <c r="B165" i="7"/>
  <c r="B166" i="7"/>
  <c r="B167" i="7"/>
  <c r="B168" i="7"/>
  <c r="B169" i="7"/>
  <c r="B170" i="7"/>
  <c r="B171" i="7"/>
  <c r="B172" i="7"/>
  <c r="B173" i="7"/>
  <c r="B174" i="7"/>
  <c r="B175" i="7"/>
  <c r="B176" i="7"/>
  <c r="B177" i="7"/>
  <c r="B178" i="7"/>
  <c r="B179" i="7"/>
  <c r="B180" i="7"/>
  <c r="B181" i="7"/>
  <c r="B182" i="7"/>
  <c r="B183" i="7"/>
  <c r="B184" i="7"/>
  <c r="I165" i="7"/>
  <c r="K165" i="7"/>
  <c r="I166" i="7"/>
  <c r="K166" i="7"/>
  <c r="P166" i="7"/>
  <c r="I167" i="7"/>
  <c r="K167" i="7"/>
  <c r="I168" i="7"/>
  <c r="K168" i="7"/>
  <c r="P168" i="7"/>
  <c r="I169" i="7"/>
  <c r="K169" i="7"/>
  <c r="I170" i="7"/>
  <c r="K170" i="7"/>
  <c r="I171" i="7"/>
  <c r="K171" i="7"/>
  <c r="I172" i="7"/>
  <c r="P172" i="7"/>
  <c r="K172" i="7"/>
  <c r="I173" i="7"/>
  <c r="K173" i="7"/>
  <c r="I174" i="7"/>
  <c r="K174" i="7"/>
  <c r="I175" i="7"/>
  <c r="K175" i="7"/>
  <c r="P175" i="7"/>
  <c r="I176" i="7"/>
  <c r="K176" i="7"/>
  <c r="I177" i="7"/>
  <c r="K177" i="7"/>
  <c r="I178" i="7"/>
  <c r="K178" i="7"/>
  <c r="I179" i="7"/>
  <c r="K179" i="7"/>
  <c r="P179" i="7"/>
  <c r="I180" i="7"/>
  <c r="K180" i="7"/>
  <c r="P180" i="7"/>
  <c r="I181" i="7"/>
  <c r="K181" i="7"/>
  <c r="I182" i="7"/>
  <c r="K182" i="7"/>
  <c r="P182" i="7"/>
  <c r="I183" i="7"/>
  <c r="K183" i="7"/>
  <c r="I184" i="7"/>
  <c r="K184" i="7"/>
  <c r="K186" i="7"/>
  <c r="M186" i="7"/>
  <c r="O186" i="7"/>
  <c r="P186" i="7"/>
  <c r="B187" i="7"/>
  <c r="B188" i="7"/>
  <c r="B189" i="7"/>
  <c r="B190" i="7"/>
  <c r="B191" i="7"/>
  <c r="B192" i="7"/>
  <c r="B193" i="7"/>
  <c r="B194" i="7"/>
  <c r="B195" i="7"/>
  <c r="B196" i="7"/>
  <c r="B197" i="7"/>
  <c r="B198" i="7"/>
  <c r="B199" i="7"/>
  <c r="B200" i="7"/>
  <c r="B201" i="7"/>
  <c r="B202" i="7"/>
  <c r="B203" i="7"/>
  <c r="B204" i="7"/>
  <c r="M187" i="7"/>
  <c r="O187" i="7"/>
  <c r="M188" i="7"/>
  <c r="O188" i="7"/>
  <c r="M189" i="7"/>
  <c r="O189" i="7"/>
  <c r="P189" i="7"/>
  <c r="M190" i="7"/>
  <c r="O190" i="7"/>
  <c r="M191" i="7"/>
  <c r="P191" i="7"/>
  <c r="O191" i="7"/>
  <c r="M192" i="7"/>
  <c r="O192" i="7"/>
  <c r="M193" i="7"/>
  <c r="O193" i="7"/>
  <c r="M194" i="7"/>
  <c r="O194" i="7"/>
  <c r="P194" i="7"/>
  <c r="M195" i="7"/>
  <c r="O195" i="7"/>
  <c r="M196" i="7"/>
  <c r="O196" i="7"/>
  <c r="M197" i="7"/>
  <c r="O197" i="7"/>
  <c r="M198" i="7"/>
  <c r="O198" i="7"/>
  <c r="M199" i="7"/>
  <c r="P199" i="7"/>
  <c r="O199" i="7"/>
  <c r="M200" i="7"/>
  <c r="O200" i="7"/>
  <c r="M201" i="7"/>
  <c r="O201" i="7"/>
  <c r="M202" i="7"/>
  <c r="P202" i="7"/>
  <c r="O202" i="7"/>
  <c r="M203" i="7"/>
  <c r="O203" i="7"/>
  <c r="M204" i="7"/>
  <c r="P204" i="7"/>
  <c r="O204" i="7"/>
  <c r="I206" i="7"/>
  <c r="K206" i="7"/>
  <c r="P206" i="7"/>
  <c r="M206" i="7"/>
  <c r="O206" i="7"/>
  <c r="B207" i="7"/>
  <c r="B208" i="7"/>
  <c r="B209" i="7"/>
  <c r="B210" i="7"/>
  <c r="B211" i="7"/>
  <c r="B212" i="7"/>
  <c r="B213" i="7"/>
  <c r="B216" i="7"/>
  <c r="B217" i="7"/>
  <c r="B218" i="7"/>
  <c r="B219" i="7"/>
  <c r="B220" i="7"/>
  <c r="B221" i="7"/>
  <c r="B222" i="7"/>
  <c r="B223" i="7"/>
  <c r="B226" i="7"/>
  <c r="B227" i="7"/>
  <c r="B228" i="7"/>
  <c r="B229" i="7"/>
  <c r="B230" i="7"/>
  <c r="B231" i="7"/>
  <c r="B232" i="7"/>
  <c r="B235" i="7"/>
  <c r="B236" i="7"/>
  <c r="B237" i="7"/>
  <c r="B238" i="7"/>
  <c r="B239" i="7"/>
  <c r="B240" i="7"/>
  <c r="B241" i="7"/>
  <c r="B242" i="7"/>
  <c r="B243" i="7"/>
  <c r="B244" i="7"/>
  <c r="B245" i="7"/>
  <c r="B246" i="7"/>
  <c r="B247" i="7"/>
  <c r="B250" i="7"/>
  <c r="B251" i="7"/>
  <c r="B252" i="7"/>
  <c r="B253" i="7"/>
  <c r="B254" i="7"/>
  <c r="B255" i="7"/>
  <c r="B256" i="7"/>
  <c r="G257" i="7"/>
  <c r="I257" i="7"/>
  <c r="K257" i="7"/>
  <c r="M257" i="7"/>
  <c r="O257" i="7"/>
  <c r="B259" i="7"/>
  <c r="B260" i="7"/>
  <c r="B261" i="7"/>
  <c r="B262" i="7"/>
  <c r="B263" i="7"/>
  <c r="B264" i="7"/>
  <c r="B265" i="7"/>
  <c r="B266" i="7"/>
  <c r="G267" i="7"/>
  <c r="I267" i="7"/>
  <c r="P267" i="7"/>
  <c r="R267" i="7"/>
  <c r="K267" i="7"/>
  <c r="M267" i="7"/>
  <c r="O267" i="7"/>
  <c r="B269" i="7"/>
  <c r="B270" i="7"/>
  <c r="B271" i="7"/>
  <c r="B272" i="7"/>
  <c r="B273" i="7"/>
  <c r="B274" i="7"/>
  <c r="B275" i="7"/>
  <c r="B278" i="7"/>
  <c r="B279" i="7"/>
  <c r="B280" i="7"/>
  <c r="B281" i="7"/>
  <c r="B282" i="7"/>
  <c r="B283" i="7"/>
  <c r="B284" i="7"/>
  <c r="B6" i="6"/>
  <c r="B7" i="6"/>
  <c r="B8" i="6"/>
  <c r="B9" i="6"/>
  <c r="B10" i="6"/>
  <c r="B11" i="6"/>
  <c r="B12" i="6"/>
  <c r="B13" i="6"/>
  <c r="B14" i="6"/>
  <c r="B15" i="6"/>
  <c r="G6" i="6"/>
  <c r="I6" i="6"/>
  <c r="K6" i="6"/>
  <c r="M6" i="6"/>
  <c r="P6" i="6"/>
  <c r="R6" i="6"/>
  <c r="O6" i="6"/>
  <c r="G6" i="4"/>
  <c r="I6" i="4"/>
  <c r="K6" i="4"/>
  <c r="M6" i="4"/>
  <c r="O6" i="4"/>
  <c r="G6" i="3"/>
  <c r="I6" i="3"/>
  <c r="K6" i="3"/>
  <c r="M6" i="3"/>
  <c r="P6" i="3"/>
  <c r="R6" i="3"/>
  <c r="O6" i="3"/>
  <c r="B7" i="3"/>
  <c r="B8" i="3"/>
  <c r="B9" i="3"/>
  <c r="B10" i="3"/>
  <c r="B11" i="3"/>
  <c r="B12" i="3"/>
  <c r="B13" i="3"/>
  <c r="B14" i="3"/>
  <c r="B15" i="3"/>
  <c r="B16" i="3"/>
  <c r="B17" i="3"/>
  <c r="B18" i="3"/>
  <c r="B19" i="3"/>
  <c r="B20" i="3"/>
  <c r="B21" i="3"/>
  <c r="B22" i="3"/>
  <c r="B23" i="3"/>
  <c r="B24" i="3"/>
  <c r="B25" i="3"/>
  <c r="B26" i="3"/>
  <c r="B27" i="3"/>
  <c r="B28" i="3"/>
  <c r="B29" i="3"/>
  <c r="B30" i="3"/>
  <c r="B31" i="3"/>
  <c r="G6" i="1"/>
  <c r="I6" i="1"/>
  <c r="K6" i="1"/>
  <c r="M6" i="1"/>
  <c r="O6" i="1"/>
  <c r="B5" i="5"/>
  <c r="B6" i="5"/>
  <c r="B7" i="5"/>
  <c r="B8" i="5"/>
  <c r="B9" i="5"/>
  <c r="B10" i="5"/>
  <c r="B11" i="5"/>
  <c r="B12" i="5"/>
  <c r="B13" i="5"/>
  <c r="B14" i="5"/>
  <c r="B15" i="5"/>
  <c r="B17" i="5"/>
  <c r="B18" i="5"/>
  <c r="P213" i="7"/>
  <c r="U17" i="6"/>
  <c r="H8" i="5"/>
  <c r="P83" i="7"/>
  <c r="P107" i="7"/>
  <c r="P91" i="7"/>
  <c r="P70" i="7"/>
  <c r="P64" i="7"/>
  <c r="P42" i="7"/>
  <c r="P53" i="7"/>
  <c r="P27" i="7"/>
  <c r="P34" i="7"/>
  <c r="P30" i="7"/>
  <c r="P96" i="7"/>
  <c r="P132" i="7"/>
  <c r="P93" i="7"/>
  <c r="P151" i="7"/>
  <c r="P196" i="7"/>
  <c r="P94" i="7"/>
  <c r="P130" i="7"/>
  <c r="P233" i="7"/>
  <c r="R233" i="7"/>
  <c r="P65" i="7"/>
  <c r="P135" i="7"/>
  <c r="P87" i="7"/>
  <c r="P167" i="7"/>
  <c r="P47" i="7"/>
  <c r="P76" i="7"/>
  <c r="P103" i="7"/>
  <c r="P177" i="7"/>
  <c r="P230" i="7"/>
  <c r="P49" i="7"/>
  <c r="P72" i="7"/>
  <c r="P245" i="7"/>
  <c r="P192" i="7"/>
  <c r="P75" i="7"/>
  <c r="P146" i="7"/>
  <c r="P223" i="7"/>
  <c r="P81" i="7"/>
  <c r="P115" i="7"/>
  <c r="P131" i="7"/>
  <c r="P138" i="7"/>
  <c r="P211" i="7"/>
  <c r="P171" i="7"/>
  <c r="P78" i="7"/>
  <c r="P176" i="7"/>
  <c r="P184" i="7"/>
  <c r="P208" i="7"/>
  <c r="P109" i="7"/>
  <c r="P127" i="7"/>
  <c r="P149" i="7"/>
  <c r="P157" i="7"/>
  <c r="P164" i="7"/>
  <c r="P221" i="7"/>
  <c r="P236" i="7"/>
  <c r="P79" i="7"/>
  <c r="R121" i="7"/>
  <c r="P141" i="7"/>
  <c r="P200" i="7"/>
  <c r="P224" i="7"/>
  <c r="R224" i="7"/>
  <c r="P39" i="7"/>
  <c r="P36" i="7"/>
  <c r="P16" i="7"/>
  <c r="P21" i="7"/>
  <c r="P23" i="7"/>
  <c r="P13" i="7"/>
  <c r="P10" i="7"/>
  <c r="P14" i="13"/>
  <c r="R14" i="13"/>
  <c r="P17" i="13"/>
  <c r="R17" i="13"/>
  <c r="P7" i="13"/>
  <c r="R7" i="13"/>
  <c r="P56" i="13"/>
  <c r="R56" i="13"/>
  <c r="P30" i="13"/>
  <c r="R30" i="13"/>
  <c r="P45" i="13"/>
  <c r="R45" i="13"/>
  <c r="P49" i="13"/>
  <c r="R49" i="13"/>
  <c r="P19" i="13"/>
  <c r="R19" i="13"/>
  <c r="P37" i="13"/>
  <c r="R37" i="13"/>
  <c r="P50" i="13"/>
  <c r="R50" i="13"/>
  <c r="P10" i="13"/>
  <c r="R10" i="13"/>
  <c r="P11" i="13"/>
  <c r="R11" i="13"/>
  <c r="P42" i="13"/>
  <c r="R42" i="13"/>
  <c r="P43" i="13"/>
  <c r="R43" i="13"/>
  <c r="P58" i="13"/>
  <c r="R58" i="13"/>
  <c r="P35" i="13"/>
  <c r="R35" i="13"/>
  <c r="P44" i="13"/>
  <c r="R44" i="13"/>
  <c r="P13" i="13"/>
  <c r="R13" i="13"/>
  <c r="P28" i="13"/>
  <c r="R28" i="13"/>
  <c r="P32" i="13"/>
  <c r="R32" i="13"/>
  <c r="P38" i="13"/>
  <c r="R38" i="13"/>
  <c r="R41" i="13"/>
  <c r="P57" i="13"/>
  <c r="R57" i="13"/>
  <c r="R64" i="13" s="1"/>
  <c r="G14" i="5" s="1"/>
  <c r="P20" i="13"/>
  <c r="R20" i="13"/>
  <c r="R21" i="13"/>
  <c r="P31" i="13"/>
  <c r="R31" i="13"/>
  <c r="P34" i="13"/>
  <c r="R34" i="13"/>
  <c r="P48" i="13"/>
  <c r="R48" i="13"/>
  <c r="P54" i="13"/>
  <c r="R54" i="13"/>
  <c r="B113" i="7"/>
  <c r="B114" i="7"/>
  <c r="B65" i="7"/>
  <c r="B66" i="7"/>
  <c r="P6" i="1"/>
  <c r="R6" i="1"/>
  <c r="P6" i="4"/>
  <c r="R6" i="4"/>
  <c r="B116" i="7"/>
  <c r="B117" i="7"/>
  <c r="B118" i="7"/>
  <c r="B119" i="7"/>
  <c r="B120" i="7"/>
  <c r="B31" i="7"/>
  <c r="B27" i="7"/>
  <c r="B28" i="7"/>
  <c r="B29" i="7"/>
  <c r="B30" i="7"/>
  <c r="B80" i="7"/>
  <c r="B81" i="7"/>
  <c r="B87" i="7"/>
  <c r="B57" i="7"/>
  <c r="B53" i="7"/>
  <c r="B54" i="7"/>
  <c r="B55" i="7"/>
  <c r="B56" i="7"/>
  <c r="P144" i="7"/>
  <c r="P152" i="7"/>
  <c r="P170" i="7"/>
  <c r="P145" i="7"/>
  <c r="P188" i="7"/>
  <c r="P201" i="7"/>
  <c r="P99" i="7"/>
  <c r="P122" i="7"/>
  <c r="P40" i="13"/>
  <c r="R40" i="13"/>
  <c r="P51" i="7"/>
  <c r="P80" i="7"/>
  <c r="P24" i="13"/>
  <c r="R24" i="13"/>
  <c r="P61" i="7"/>
  <c r="P90" i="7"/>
  <c r="P148" i="7"/>
  <c r="P156" i="7"/>
  <c r="P174" i="7"/>
  <c r="P55" i="13"/>
  <c r="R55" i="13"/>
  <c r="P66" i="7"/>
  <c r="P98" i="7"/>
  <c r="P129" i="7"/>
  <c r="P6" i="14"/>
  <c r="R6" i="14"/>
  <c r="P111" i="7"/>
  <c r="P114" i="7"/>
  <c r="P150" i="7"/>
  <c r="P158" i="7"/>
  <c r="P178" i="7"/>
  <c r="P89" i="7"/>
  <c r="P134" i="7"/>
  <c r="P203" i="7"/>
  <c r="P234" i="7"/>
  <c r="P248" i="7"/>
  <c r="R248" i="7"/>
  <c r="P102" i="7"/>
  <c r="B40" i="7"/>
  <c r="B41" i="7"/>
  <c r="B42" i="7"/>
  <c r="B43" i="7"/>
  <c r="B44" i="7"/>
  <c r="B15" i="8"/>
  <c r="B16" i="8"/>
  <c r="B18" i="8"/>
  <c r="B19" i="8"/>
  <c r="B20" i="8"/>
  <c r="B17" i="8"/>
  <c r="P183" i="7"/>
  <c r="P257" i="7"/>
  <c r="R257" i="7"/>
  <c r="P8" i="7"/>
  <c r="B72" i="7"/>
  <c r="P197" i="7"/>
  <c r="B98" i="7"/>
  <c r="B96" i="7"/>
  <c r="B97" i="7"/>
  <c r="P60" i="7"/>
  <c r="P136" i="7"/>
  <c r="P25" i="13"/>
  <c r="R25" i="13"/>
  <c r="W37" i="4"/>
  <c r="I7" i="5"/>
  <c r="P69" i="7"/>
  <c r="P33" i="13"/>
  <c r="R33" i="13"/>
  <c r="P108" i="7"/>
  <c r="P153" i="7"/>
  <c r="P240" i="7"/>
  <c r="P15" i="7"/>
  <c r="P116" i="7"/>
  <c r="P9" i="13"/>
  <c r="R9" i="13"/>
  <c r="P35" i="7"/>
  <c r="P67" i="7"/>
  <c r="P40" i="7"/>
  <c r="P71" i="7"/>
  <c r="P6" i="11"/>
  <c r="R6" i="11"/>
  <c r="P26" i="13"/>
  <c r="R26" i="13"/>
  <c r="P59" i="13"/>
  <c r="R59" i="13"/>
  <c r="P48" i="7"/>
  <c r="P77" i="7"/>
  <c r="P247" i="7"/>
  <c r="P37" i="7"/>
  <c r="P74" i="7"/>
  <c r="P106" i="7"/>
  <c r="P222" i="7"/>
  <c r="P241" i="7"/>
  <c r="P84" i="7"/>
  <c r="P117" i="7"/>
  <c r="P9" i="7"/>
  <c r="P50" i="7"/>
  <c r="P137" i="7"/>
  <c r="P142" i="7"/>
  <c r="R142" i="7"/>
  <c r="P214" i="7"/>
  <c r="R214" i="7"/>
  <c r="P16" i="13"/>
  <c r="R16" i="13"/>
  <c r="P101" i="7"/>
  <c r="B103" i="7"/>
  <c r="B99" i="7"/>
  <c r="B100" i="7"/>
  <c r="B101" i="7"/>
  <c r="B102" i="7"/>
  <c r="R21" i="15" l="1"/>
  <c r="G18" i="5" s="1"/>
  <c r="J18" i="5" s="1"/>
  <c r="R22" i="8"/>
  <c r="G17" i="5" s="1"/>
  <c r="J17" i="5" s="1"/>
  <c r="R20" i="16"/>
  <c r="G16" i="5" s="1"/>
  <c r="J16" i="5" s="1"/>
  <c r="R16" i="14"/>
  <c r="G15" i="5" s="1"/>
  <c r="J15" i="5" s="1"/>
  <c r="J14" i="5"/>
  <c r="R11" i="10"/>
  <c r="G13" i="5" s="1"/>
  <c r="J13" i="5" s="1"/>
  <c r="R18" i="11"/>
  <c r="G12" i="5" s="1"/>
  <c r="J12" i="5" s="1"/>
  <c r="R24" i="12"/>
  <c r="G11" i="5" s="1"/>
  <c r="J11" i="5" s="1"/>
  <c r="R40" i="9"/>
  <c r="G10" i="5" s="1"/>
  <c r="J10" i="5" s="1"/>
  <c r="R286" i="7"/>
  <c r="G9" i="5" s="1"/>
  <c r="U286" i="7"/>
  <c r="H9" i="5" s="1"/>
  <c r="J9" i="5" s="1"/>
  <c r="R17" i="6"/>
  <c r="G8" i="5" s="1"/>
  <c r="J8" i="5" s="1"/>
  <c r="I21" i="5"/>
  <c r="I23" i="5" s="1"/>
  <c r="I25" i="5" s="1"/>
  <c r="R37" i="4"/>
  <c r="G7" i="5" s="1"/>
  <c r="J7" i="5" s="1"/>
  <c r="R33" i="3"/>
  <c r="G6" i="5" s="1"/>
  <c r="J6" i="5" s="1"/>
  <c r="R69" i="1"/>
  <c r="G5" i="5" s="1"/>
  <c r="H21" i="5" l="1"/>
  <c r="H23" i="5" s="1"/>
  <c r="H25" i="5" s="1"/>
  <c r="J5" i="5"/>
  <c r="G21" i="5"/>
  <c r="G23" i="5" l="1"/>
  <c r="G25" i="5" s="1"/>
  <c r="J21" i="5"/>
  <c r="E29" i="18" l="1"/>
  <c r="J23" i="5"/>
  <c r="E30" i="18" s="1"/>
  <c r="J25" i="5" l="1"/>
  <c r="E31" i="18" s="1"/>
</calcChain>
</file>

<file path=xl/sharedStrings.xml><?xml version="1.0" encoding="utf-8"?>
<sst xmlns="http://schemas.openxmlformats.org/spreadsheetml/2006/main" count="2009" uniqueCount="658">
  <si>
    <t xml:space="preserve">1. Instalacije </t>
  </si>
  <si>
    <t>Z.št.</t>
  </si>
  <si>
    <t>Opis</t>
  </si>
  <si>
    <t>Proizvajalec, tip</t>
  </si>
  <si>
    <t>energetski kabel</t>
  </si>
  <si>
    <t xml:space="preserve">2. Instalacijska oprema </t>
  </si>
  <si>
    <t>nadometno, menjalno stikalo, IP44</t>
  </si>
  <si>
    <t>3. Razsvetljava</t>
  </si>
  <si>
    <t>Dobava in montaža svetilk vključno s predstikalno napravo, veznim in montažnim priborom, sijalkami ter funkcionalnim preizkusom.</t>
  </si>
  <si>
    <t>telekomunikacijski kabel, uvlečen v instalacijske cevi</t>
  </si>
  <si>
    <t>nadometna, telekomunikacijska vtičnica, s priključkom RJ45</t>
  </si>
  <si>
    <t>pocinkan jeklen trak</t>
  </si>
  <si>
    <t>FeZn 25x4mm</t>
  </si>
  <si>
    <t>FeZn 20x3mm</t>
  </si>
  <si>
    <t>Količina</t>
  </si>
  <si>
    <t xml:space="preserve"> </t>
  </si>
  <si>
    <r>
      <t xml:space="preserve">mehansko ojačana, gibljiva, zaščitna cev, </t>
    </r>
    <r>
      <rPr>
        <sz val="10"/>
        <rFont val="Symbol"/>
        <family val="1"/>
        <charset val="2"/>
      </rPr>
      <t>Æ</t>
    </r>
    <r>
      <rPr>
        <sz val="10"/>
        <rFont val="Arial"/>
        <family val="2"/>
        <charset val="238"/>
      </rPr>
      <t>35 mm</t>
    </r>
  </si>
  <si>
    <t>m</t>
  </si>
  <si>
    <t>kos</t>
  </si>
  <si>
    <t>Dobava, montaža, vezava in označevanje stikalnih in priključnih naprav električne instalacije. OPOMBA: za vsa podometna stikala in vtičnice, montirane v nizu se uporabljajo skupni okviri!</t>
  </si>
  <si>
    <t>komp.</t>
  </si>
  <si>
    <t>RBTØ16 mm</t>
  </si>
  <si>
    <t>RFSØ16 mm</t>
  </si>
  <si>
    <t>zaščitni vodnik</t>
  </si>
  <si>
    <r>
      <t>H07VV-F 10 mm</t>
    </r>
    <r>
      <rPr>
        <vertAlign val="superscript"/>
        <sz val="10"/>
        <rFont val="Arial"/>
        <family val="2"/>
        <charset val="238"/>
      </rPr>
      <t>2</t>
    </r>
  </si>
  <si>
    <t>SKUPAJ</t>
  </si>
  <si>
    <t>samo priklop grelnika meteornega vtočnika</t>
  </si>
  <si>
    <t>podometno, navadno stikalo, komplet z okvirom in dozo za vgradnjo</t>
  </si>
  <si>
    <t>podometno stikalo s tlivko, 16A, komplet z okvirom in dozo za vgradnjo</t>
  </si>
  <si>
    <t>RBTØ35 mm</t>
  </si>
  <si>
    <r>
      <t>JY(st)Y 2x2x0,8 mm</t>
    </r>
    <r>
      <rPr>
        <vertAlign val="superscript"/>
        <sz val="10"/>
        <rFont val="Arial"/>
        <family val="2"/>
        <charset val="238"/>
      </rPr>
      <t>2</t>
    </r>
  </si>
  <si>
    <t>podometno, menjalno stikalo, s tlivko, komplet z okvirom in dozo za vgradnjo</t>
  </si>
  <si>
    <t>podometno, križno stikalo s tlivko, komplet z okvirom in dozo za vgradnjo</t>
  </si>
  <si>
    <t>AL-l Ø8mm</t>
  </si>
  <si>
    <t>vodnik iz aluminij-legure, Ø8mm</t>
  </si>
  <si>
    <t>križna sponka za spajanje ploščatih vodnikov Rf, 58x58mm</t>
  </si>
  <si>
    <t>križna sponka za spajanje ploščatih in okroglih vodnikov Rf, 48x48mm</t>
  </si>
  <si>
    <t>križna sponka za spajanje okroglih vodnikov Rf, 48x48mm</t>
  </si>
  <si>
    <t>nosilec ogroglega vodnika, primeren za pritrditev na pločevinasto obrobo</t>
  </si>
  <si>
    <t xml:space="preserve">pohodna, talna, merilna omarica, dim.: 225x125x150 mm </t>
  </si>
  <si>
    <t>dvoplaščna, rebrasta, zaščitna cev</t>
  </si>
  <si>
    <t>podometna, petpolna, priključnica</t>
  </si>
  <si>
    <t>podometna, telekomunikacijska vtičnica, s priključkom RJ45 cat6 U/UTP, komplet z okvirom in dozo za vgradnjo</t>
  </si>
  <si>
    <t>koaksialni kabel 75 Ohm (17,3dB/100m/862 MHz)</t>
  </si>
  <si>
    <t xml:space="preserve">ITTU G652 </t>
  </si>
  <si>
    <t xml:space="preserve">optični kabel, 2x9/125µm                                                 </t>
  </si>
  <si>
    <t>elektronski, sobni termostat, z nastavitvijo 10°C-30°C, histerezo ±0,5°C, komplet z okvirom in dozo za vgradnjo</t>
  </si>
  <si>
    <t>vodotesni element za prehod energetskih kablov skozi steno, komplet z uvodnico, tesnilom in tesnilnim čepom</t>
  </si>
  <si>
    <t>DWPØ63mm</t>
  </si>
  <si>
    <t>podometna doza za izenačitev potenciala, komplet z zbiralko</t>
  </si>
  <si>
    <t>nadometna doza za izenačitev potenciala, komplet z zbiralko</t>
  </si>
  <si>
    <t>RFSØ25 mm</t>
  </si>
  <si>
    <r>
      <t xml:space="preserve">samogasna, gibljiva, zaščitna cev, </t>
    </r>
    <r>
      <rPr>
        <sz val="10"/>
        <rFont val="Symbol"/>
        <family val="1"/>
        <charset val="2"/>
      </rPr>
      <t>Æ</t>
    </r>
    <r>
      <rPr>
        <sz val="10"/>
        <rFont val="Arial"/>
        <family val="2"/>
        <charset val="238"/>
      </rPr>
      <t>25 mm</t>
    </r>
  </si>
  <si>
    <r>
      <t xml:space="preserve">mehansko ojačana, gibljiva, zaščitna cev, </t>
    </r>
    <r>
      <rPr>
        <sz val="10"/>
        <rFont val="Symbol"/>
        <family val="1"/>
        <charset val="2"/>
      </rPr>
      <t>Æ</t>
    </r>
    <r>
      <rPr>
        <sz val="10"/>
        <rFont val="Arial"/>
        <family val="2"/>
        <charset val="238"/>
      </rPr>
      <t>25</t>
    </r>
  </si>
  <si>
    <r>
      <t>H07VV-K 6 mm</t>
    </r>
    <r>
      <rPr>
        <vertAlign val="superscript"/>
        <sz val="10"/>
        <rFont val="Arial"/>
        <family val="2"/>
        <charset val="238"/>
      </rPr>
      <t>2</t>
    </r>
  </si>
  <si>
    <r>
      <t>H07VV-K 25 mm</t>
    </r>
    <r>
      <rPr>
        <vertAlign val="superscript"/>
        <sz val="10"/>
        <rFont val="Arial"/>
        <family val="2"/>
        <charset val="238"/>
      </rPr>
      <t>2</t>
    </r>
  </si>
  <si>
    <r>
      <t>H07VV-K 4 mm</t>
    </r>
    <r>
      <rPr>
        <vertAlign val="superscript"/>
        <sz val="10"/>
        <rFont val="Arial"/>
        <family val="2"/>
        <charset val="238"/>
      </rPr>
      <t>2</t>
    </r>
  </si>
  <si>
    <t>ognjeodporen kabel</t>
  </si>
  <si>
    <t>pritrdilni nosilec za ognjeodporen kabel, komplet s pripadajočim vložkom</t>
  </si>
  <si>
    <t>nadometna razvodnica, E30, komplet s spončnim modulom, cevno varovalko 2A in uvodnicami</t>
  </si>
  <si>
    <t>Akumulator 12V/18Ah</t>
  </si>
  <si>
    <t xml:space="preserve">Fotoluminiscentna nalepka ročni javljalnik </t>
  </si>
  <si>
    <t>optično dimni javljalnik, zaznava dima na principu foto - optike nastavljiv tudi kot izolator linije, Ø 90 x 31mm (h), požarni centrali posreduje informacije  o nivoju zaprašenosti,  v načinu pregleda omogoča preko led indikatorja prikaz adrese javljalnika, v načinu delovanja pa led indikator prikazuje stanje javljalnika</t>
  </si>
  <si>
    <t>signalni kabel primeren za uporabo v požarnih sistemih, rdeč</t>
  </si>
  <si>
    <t>JY(St)Y 1x2x0,8mm2</t>
  </si>
  <si>
    <t>zaščitni vodnik, skupaj s priborom za izvedbo ozemljitev (cevne objemke, trajni vijačeni spoji z uporabo zareznih podložk...)</t>
  </si>
  <si>
    <t>podometna vtičnica 2P+E 16A 250V, z zaščito, zaščitnim kontaktom,  komplet z okvirom in dozo za vgradnjo</t>
  </si>
  <si>
    <t>podometna vtičnica 2P+E 16A 250V, z zaščito, zaščitnim kontaktom, pokrovom,  komplet z okvirom in dozo za vgradnjo</t>
  </si>
  <si>
    <t>4-parni, telekomunikacijski kabel, kompletno z zaključevanjem na konektorjih</t>
  </si>
  <si>
    <r>
      <t xml:space="preserve">mehansko ojačana, gibljiva, zaščitna cev, </t>
    </r>
    <r>
      <rPr>
        <sz val="10"/>
        <rFont val="Symbol"/>
        <family val="1"/>
        <charset val="2"/>
      </rPr>
      <t>Æ</t>
    </r>
    <r>
      <rPr>
        <sz val="10"/>
        <rFont val="Arial"/>
        <family val="2"/>
        <charset val="238"/>
      </rPr>
      <t>16 mm, komplet z razvodnicami in ostalim drobnim materialom</t>
    </r>
  </si>
  <si>
    <r>
      <t xml:space="preserve">samogasna, gibljiva, zaščitna cev, </t>
    </r>
    <r>
      <rPr>
        <sz val="10"/>
        <rFont val="Symbol"/>
        <family val="1"/>
        <charset val="2"/>
      </rPr>
      <t>Æ</t>
    </r>
    <r>
      <rPr>
        <sz val="10"/>
        <rFont val="Arial"/>
        <family val="2"/>
        <charset val="238"/>
      </rPr>
      <t>16 mm, komplet z razvodnicami  in ostalim drobnim materialom</t>
    </r>
  </si>
  <si>
    <t>Dobava, polaganje in označevanje instalacijskega materiala.</t>
  </si>
  <si>
    <t>Dobava in montaža instalcijskega materiala ter potrebnih naprav za izvedbo sistema za javljanje požara.</t>
  </si>
  <si>
    <t>Dobava, montaža, vezava in označevanje opreme, ki se vgradi v stikalni blok.</t>
  </si>
  <si>
    <t>Dobava in montaža instalcijskega materiala ter potrebnih naprav za izvedbo domofonskega sistema.</t>
  </si>
  <si>
    <t>Dobava in montaža instalcijskega materiala ter potrebnih naprav za izvedbo telekomunikacijskih instalacij.</t>
  </si>
  <si>
    <t>Dobava in montaža instalcijskega materiala ter potrebnih naprav za izvedbo antenske instalacije.</t>
  </si>
  <si>
    <t xml:space="preserve">doza za zaključevanje optičnega kabla, kompletno s skozniki in kontektorji LC-APC </t>
  </si>
  <si>
    <t>končna, modulna, podometna, antenska vtičnica (TV-RA), komplet z okvirom in dozo za vgradnjo</t>
  </si>
  <si>
    <t>podometno tipkalo s simbolom ventilatorja, komplet z okvirom in dozo za vgradnjo</t>
  </si>
  <si>
    <t>pregled sistema za avtomatsko javljanje požara s strani pooblaščenega podjetja ter pridobitev certifikata o ustreznosti</t>
  </si>
  <si>
    <t>sponka za spoj pocinkanega, jeklenega traku z armaturo</t>
  </si>
  <si>
    <t>nosilec lovilnega voda za ravne strehe</t>
  </si>
  <si>
    <t>nadometna doza za glavno izenačitev potenciala, komplet z zbiralko</t>
  </si>
  <si>
    <t>modul za direktno aktiviranje el.ključavnice preko TCS:BUS-a,  dimenzije: 29x29x14mm</t>
  </si>
  <si>
    <t>drobni in vezni material</t>
  </si>
  <si>
    <t>Napajalnik 24Vdc/4,5A, v železnem ohišju, omogoča polnjenje baterij, relejski izhod za javljanje stanje napajalnika, stanja baterij, prostor za dve bateriji, IP30, priklop na 230Vac/50Hz, LED indikacija, dimenzije: V 220 x Š 300 x G 175mm, EN 54-4 (A2), EN12101-10</t>
  </si>
  <si>
    <t>drobni, instalacijski material (sponke, kabelska pritrdila, podometne in nadometne razvodnice…)</t>
  </si>
  <si>
    <t>meritve energetske, električne instalacije in izdaja poročila</t>
  </si>
  <si>
    <t>kabelska lestev  iz pocinkane pločevine, kompletno s priborom za montažo in ostalim drobnim materialom, širine 100mm, višina 60mm</t>
  </si>
  <si>
    <t>kabelska lestev  iz pocinkane pločevine, kompletno s priborom za montažo in ostalim drobnim materialom, širine 200mm, višina 60mm</t>
  </si>
  <si>
    <t>perforirana, kabelska polica iz pocinkane pločevine, kompletno s priborom za montažo in ostalim drobnim materialom, širina 100mm, višina 60mm</t>
  </si>
  <si>
    <t>pokrov kabelske police iz pocinkane pločevine, širina 100mm, višina 60mm</t>
  </si>
  <si>
    <t>pokrov kabelske police iz pocinkane pločevine,  širina 200mm, višina 60mm</t>
  </si>
  <si>
    <t>pokrov kabelske police iz pocinkane pločevine, širina 300mm, višina 60mm</t>
  </si>
  <si>
    <t>pokrov kabelske police iz pocinkane pločevine,  širina 400mm, višina 60mm</t>
  </si>
  <si>
    <t>instalacijski odklopnik (MCB), B6-B16A, 6kA</t>
  </si>
  <si>
    <t>štiripolno, zaščitno stikalo na diferenčni tok (RCCB) A, 25A,0.03A</t>
  </si>
  <si>
    <t xml:space="preserve">tripolni, prenapetostni odvodnik (3p+N), odvodniški razred C, Uk=275V,  Imp=40kA,  (8/20µs)
</t>
  </si>
  <si>
    <t>Dobava in montaža svetilk in napajalnika, vključno s predstikalno napravo, veznim in montažnim priborom, pregeldom in preizkusom</t>
  </si>
  <si>
    <t>drobni material, meritve strlovodne napeljave in ponikalne upornosti ozemljila ter izdaja certifikata</t>
  </si>
  <si>
    <t>kompl.</t>
  </si>
  <si>
    <t>perforirana, kabelska polica iz pocinkane pločevine, kompletno s kotnimi, prehodnimi, nosilnimi elementi, priborom za montažo in ostalim drobnim materialom, širina 200mm, višina 60mm</t>
  </si>
  <si>
    <t>perforirana, kabelska polica iz pocinkane pločevine, kompletno s kotnimi, prehodnimi, nosilnimi elementi, priborom za montažo in ostalim drobnim materialom, širina 300mm, višina 60mm</t>
  </si>
  <si>
    <t>perforirana, kabelska polica iz pocinkane pločevine, kompletno s kotnimi, prehodnimi, nosilnimi elementi, priborom za montažo in ostalim drobnim materialom, širina 400mm, višina 60mm</t>
  </si>
  <si>
    <t>nadgradni, stropni IR senzor gibanja (Ø20m tangencionalno), z nastavitvijo časa zakasnitve izklopa ter nivoja svetlosti za vklop</t>
  </si>
  <si>
    <t>tripolni, instalacijski odklopnik (MCB), B6-B16A, 6kA</t>
  </si>
  <si>
    <t>vtično gnezdo z opremo:
- 3x vtičnica 2P+E 16A 250V, IP44
- 1x vtičnica CEE 5p, 16A, IP44
- 1x RCCB 25/0,03A
- 3x MCB 1p,16A
- 1x MCB 3p,16A</t>
  </si>
  <si>
    <t>nadometna vtičnica z zaščitnim kontaktom, pokrovom s ključavnico, IP44</t>
  </si>
  <si>
    <t>nadometna vtičnica z zaščitnim kontaktom, pokrovom, IP44</t>
  </si>
  <si>
    <t>Dobava in montaža instalcijskega materiala ter potrebnih naprav za izvedbo sistema za odvod dima in toplote (ODT)</t>
  </si>
  <si>
    <t>podometna vtičnica 2P+E 16A 250V, IP44 z zaščito, zaščitnim kontaktom, pokrovom,  komplet z okvirom in dozo za vgradnjo</t>
  </si>
  <si>
    <t>nadometno,navadno stikalo, IP44</t>
  </si>
  <si>
    <t>programska oprema za konfiguracijo in nastavitev parametrov, enostavno in hitro programiranje sistema prek osebnega računalnika</t>
  </si>
  <si>
    <t>podnožje za javljalnik (univerzalno), Ø 90, kompletno s tesnilno gumo</t>
  </si>
  <si>
    <t>Tablica z nalepko sirena</t>
  </si>
  <si>
    <t>CO javljalnik plina , merilno območje od 0-500ppm, 4-20mA izhod, poraba 40mA na 12Vdc, IP55</t>
  </si>
  <si>
    <t>Napis POZOR PLIN CO ZAPUSTI PROSTOR</t>
  </si>
  <si>
    <t>Napis POZOR PLIN NE VSTOPAJ</t>
  </si>
  <si>
    <t>napisne ploščice za naslove elementov</t>
  </si>
  <si>
    <t>označevanje in programiranje elementov, testiranje delovanja protipožarnega sistema s strani vzdrževalca sistema, sodelovanje pri pregledu, izdelava dokumentacije in poučitev uporabnika</t>
  </si>
  <si>
    <t>pregled sistemov za ODT s strani pooblaščenega podjetja ter pridobitev certifikata o ustreznosti</t>
  </si>
  <si>
    <t>izvedba trajnega spoja na kovinske dele z vijačenjem, kompletno z antikorozijsko zaščito spoja</t>
  </si>
  <si>
    <t>perforirana, kabelska polica iz pocinkane pločevine, kompletno s priborom za montažo in ostalim drobnim materialom, širina 50mm, višina 60mm</t>
  </si>
  <si>
    <t>samo priklop pogona rolo vrat</t>
  </si>
  <si>
    <t>pokrov kabelske police iz pocinkane pločevine, širina 50mm, višina 60mm</t>
  </si>
  <si>
    <t>RBTØ25 mm</t>
  </si>
  <si>
    <t>plastična, zaščitna cev s priborom za montažo</t>
  </si>
  <si>
    <t>PN Ø16</t>
  </si>
  <si>
    <t>PN Ø25</t>
  </si>
  <si>
    <t>Dobava in montaža elementov strelovodne naprave in ozemljila</t>
  </si>
  <si>
    <t>4. Varnostna razsvetljava</t>
  </si>
  <si>
    <t>5. Stikalni bloki</t>
  </si>
  <si>
    <t>6. Protipožarni sistem</t>
  </si>
  <si>
    <t>7. Pozivne naprave</t>
  </si>
  <si>
    <t>8. Telekomunikacijske inštalacije</t>
  </si>
  <si>
    <t>9. Antenska naprava</t>
  </si>
  <si>
    <t>11. ODT</t>
  </si>
  <si>
    <t>DWPØ40mm</t>
  </si>
  <si>
    <t>opozorilna tabla dvostranska z brenčačem z možnostjo vstavitve različnih napisov za indikacijo druge in tretje stopnje ogroženosti s prepovedanimi plini</t>
  </si>
  <si>
    <t>opozorilna tabla enostranska z brenčačem z možnostjo vstavitve različnih napisov za indikacijo druge in tretje stopnje ogroženosti s prepovedanimi plini</t>
  </si>
  <si>
    <t>DDV</t>
  </si>
  <si>
    <t>3 vhodi / 3 izhodi, nastavljivi vhodno izhodni modul, rele 30Vdc/1A (nc ali no), napajanje preko požarne linije, 3 relejski izhod, 3 el. vhod</t>
  </si>
  <si>
    <t>1 vhod / 1 izhod, nastavljiv vhodno izhodni modul, rele 30Vdc/1A (nc ali no), napajanje preko požarne linije, 1 relejski izhod, 1 el. vhod</t>
  </si>
  <si>
    <t>modul za direkten priklop od 1 do 4 plinskih javljalnikov,   4-20mA</t>
  </si>
  <si>
    <t>Ročni javljalnik rdeče barve s povratnim nelomljivim steklom (realarm sistem)</t>
  </si>
  <si>
    <t xml:space="preserve">rele s krmilno napetostjo 24Vdc, z enim preklopnim kontaktom, 230Vac/6A, s podnožjem, montiran v nadometni dozi </t>
  </si>
  <si>
    <t>kg</t>
  </si>
  <si>
    <t>označevanje in parametriranje elementov, testiranje delovanja sistemov za ODT s strani vzdrževalca sistema, sodelovanje pri pregledu, izdelava dokumentacije in poučitev uporabnika</t>
  </si>
  <si>
    <t>nerjaveč jeklen trak</t>
  </si>
  <si>
    <t>Rf 30x3,5mm</t>
  </si>
  <si>
    <t xml:space="preserve">Investitor:   </t>
  </si>
  <si>
    <t>STANOVANJSKI SKLAD RS, POLJANSKA CESTA 31, LJUBLJANA</t>
  </si>
  <si>
    <t xml:space="preserve">Objekt:      </t>
  </si>
  <si>
    <t>STANOVANJSKA SOSESKA NOVO BRDO V OBMOČJU</t>
  </si>
  <si>
    <t>UREJANJA OPPN 252</t>
  </si>
  <si>
    <t>FUNKCIONALNA ENOTA E2</t>
  </si>
  <si>
    <t xml:space="preserve">Datum:      </t>
  </si>
  <si>
    <t>118-16-E2</t>
  </si>
  <si>
    <t xml:space="preserve">Štev. proj.:   </t>
  </si>
  <si>
    <t>Skupaj</t>
  </si>
  <si>
    <t>SKUPAJ Z DDV</t>
  </si>
  <si>
    <t>E/M</t>
  </si>
  <si>
    <t>Cena/ Enoto</t>
  </si>
  <si>
    <t>označevanje svetilk, pregled s strani izvajalca</t>
  </si>
  <si>
    <t>S</t>
  </si>
  <si>
    <t>M</t>
  </si>
  <si>
    <t>L</t>
  </si>
  <si>
    <t>Z2</t>
  </si>
  <si>
    <t>Z1</t>
  </si>
  <si>
    <t>število blokov v  E2    M=2</t>
  </si>
  <si>
    <t>število blokov v  E2              Z2= 1</t>
  </si>
  <si>
    <t>količina skupaj</t>
  </si>
  <si>
    <t>število blokov v E2              Z1= 1</t>
  </si>
  <si>
    <t>vel.00</t>
  </si>
  <si>
    <t>števčna plošča, namenjena montaži trifaznega števca el. energije</t>
  </si>
  <si>
    <t>elektronski, trifazni, dvotarifni, direktni števec delovne energije, 5-85A</t>
  </si>
  <si>
    <t xml:space="preserve">tripolni, prenapetostni odvodnik, Imp=12,5kA,  (8/20µs)
</t>
  </si>
  <si>
    <t>kombinirani, instalacijski odklopnik in zaščitno stikalo na diferenčni tok (RCBO), 1p+N, B16A, 10kA, 0.03A</t>
  </si>
  <si>
    <t>podatkovna vtičnica RJ45 cat6 U/UTP, za montažo v telekomunikacijsko omarico</t>
  </si>
  <si>
    <t>piktogramska plošča z oznakama "puščica levo/desno", kompletno s priborom za montažo</t>
  </si>
  <si>
    <t>piktogramska plošča z oznakama "puščica dol", kompletno s priborom za montažo</t>
  </si>
  <si>
    <t>piktogramska nalepka z oznako "puščica dol"</t>
  </si>
  <si>
    <r>
      <t>nadgradna svetilka varnostne razsvetljave, dim.:354x152x48,5mm, IP65, LED izvori svetlobe 550lm in akumulatorskim modulom avtonomije 1h,  trajni spoj, -20</t>
    </r>
    <r>
      <rPr>
        <sz val="10"/>
        <rFont val="Calibri"/>
        <family val="2"/>
        <charset val="238"/>
      </rPr>
      <t>÷</t>
    </r>
    <r>
      <rPr>
        <sz val="10"/>
        <rFont val="Arial"/>
        <family val="2"/>
        <charset val="238"/>
      </rPr>
      <t>+50</t>
    </r>
    <r>
      <rPr>
        <sz val="10"/>
        <rFont val="Calibri"/>
        <family val="2"/>
        <charset val="238"/>
      </rPr>
      <t>°</t>
    </r>
    <r>
      <rPr>
        <sz val="10"/>
        <rFont val="Arial"/>
        <family val="2"/>
        <charset val="238"/>
      </rPr>
      <t>C</t>
    </r>
  </si>
  <si>
    <t>nadgradna svetilka varnostne razsvetljave, dim.:354x152x48,5mm, IP65, LED izvori svetlobe 315lm in akumulatorskim modulom avtonomije 1h, pripravni spoj, -20÷+50°C</t>
  </si>
  <si>
    <t>nadgradna svetilka varnostne razsvetljave, dim.:354x152x48,5mm, IP65, LED izvori svetlobe 315lm in akumulatorskim modulom avtonomije 1h, trajni spoj, -20÷+50°C</t>
  </si>
  <si>
    <t>nadgradna svetilka varnostne razsvetljave, dim.:213x83x20mm,  LED izvori svetlobe 450lm in akumulatorskim modulom avtonomije 1h, -20÷+50°C</t>
  </si>
  <si>
    <t>svetilka varnostne razsvetljave, dm.:229x155x30mm, s piktogramsko ploščo, LED izvorom svetlobe in akumulatorskim modulom avtonomije 1h, trajni spoj, -20÷+50°C</t>
  </si>
  <si>
    <t>meritve osvetljenosti in pregled zasilne razsvetljave s strani pooblaščenega podjetja ter pridobitev certifikata o ustreznosti</t>
  </si>
  <si>
    <t>10. Strojne inštalacije</t>
  </si>
  <si>
    <t>Dobava in montaža instalacijskega materiala za potrebe medsebojnega ožičenja strojnih naprav</t>
  </si>
  <si>
    <t>Hidrantno omrežje</t>
  </si>
  <si>
    <t>krmilni kabel</t>
  </si>
  <si>
    <t>Ogrevanje vodovodnih cevi</t>
  </si>
  <si>
    <t>montaža in priključitev krmilne omarice suhega, hidrantnega omrežja (priključitev 16 vodnikov)</t>
  </si>
  <si>
    <t>Ogrevanje cevi za cirkulacijo sanitarne vode</t>
  </si>
  <si>
    <t>Hladilni sistem (VRV)</t>
  </si>
  <si>
    <t>priključitev 8 vodnikov v omarici hidranta</t>
  </si>
  <si>
    <t>priključitev 4 vodnikov na mikrostikalu</t>
  </si>
  <si>
    <t>priključitev 2 vodnikov na hladnem koncu grelnega kabla</t>
  </si>
  <si>
    <t>Y-JB 2x1,25 mm2</t>
  </si>
  <si>
    <t>J-Y(St)Y 8x2x0,8 mm2</t>
  </si>
  <si>
    <t>J-Y(St)Y 2x2x0,8 mm2</t>
  </si>
  <si>
    <t>priključitev 7 vodnikov v zunanji hladilni enoti</t>
  </si>
  <si>
    <t>priključitev 5 vodnikov v notranji hladilni enoti</t>
  </si>
  <si>
    <t>Obračunska enota</t>
  </si>
  <si>
    <t>J-Y(St)Y 1x2x0,8 mm2</t>
  </si>
  <si>
    <t>priključitev 8 vodnikov v obračunski enoti za ogrevanje</t>
  </si>
  <si>
    <t>montaža in priključitev centralne, obračunske enote (priključitev 5 vodnikov), kompletno z namestitvijo in priklopom antene za GSM</t>
  </si>
  <si>
    <t>Kotlovnica</t>
  </si>
  <si>
    <t>Prezračevalni sistem stanovanj</t>
  </si>
  <si>
    <t>montaža in priključitev krmilne enote prezračevalnega sistema (priključitev 7 vodnikov)</t>
  </si>
  <si>
    <t>priključitev 2 vodnikov na sponkah temperaturnega tipala</t>
  </si>
  <si>
    <t>priključitev 5 vodnikov na plinski peči</t>
  </si>
  <si>
    <t>priklop 3 vodnikov na sponkah obtočne črpalke</t>
  </si>
  <si>
    <t>priklop 3 vodnikov na sponkah temperaturnega tipala</t>
  </si>
  <si>
    <t>nadometna, plastična omarica z vrati in DIN letvijo, širine 12TE</t>
  </si>
  <si>
    <t>Dezinfekcija cevovodov tople sanitarne vode</t>
  </si>
  <si>
    <t>priključitev 2 vodnikov na pogonu ventila</t>
  </si>
  <si>
    <t>montaža in priključitev 30 vodnikov v krmilni enoti za dezinfekcijo cevovodov tople sanitarne vode</t>
  </si>
  <si>
    <t>priključitev 2 vodnikov na temperaturnem tipalu</t>
  </si>
  <si>
    <t>Prezračevalni sistem kletnih prostorov</t>
  </si>
  <si>
    <t>montaža in priključitev krmilne enote prezračevalnega sistema (priključitev 9 vodnikov)</t>
  </si>
  <si>
    <t>FTP cat5</t>
  </si>
  <si>
    <t>montaža in priključitev nadzornega panela za delovanje ventilatorja</t>
  </si>
  <si>
    <t>priklop 5 vodnikov na sponkah krmilne omarice ventilatorja ter priklop kabla iz nadzornega panela za delovanje ventilatorja</t>
  </si>
  <si>
    <t>vel.01</t>
  </si>
  <si>
    <t>60 mm, trifazni zbiralčni sistem, z bakrenimi zbiralkami Cu 30x5 mm, kompletno s podporami, zaključki, pokrovi in ostalim drobnim in montažnim materialom</t>
  </si>
  <si>
    <t>tripolno, glavno stikalo z vrtljivo podaljšano ročico, prekritjem sponk, 100A</t>
  </si>
  <si>
    <t>tripolni, instalacijski odklopnik (MCB), C50A, 6kA</t>
  </si>
  <si>
    <t>instalacijski odklopnik (MCB), B6A,B10,B16A, 6kA</t>
  </si>
  <si>
    <t>dvopolni, instalacijski kontaktor, 25A</t>
  </si>
  <si>
    <t>časovni rele za preizkus zasilne razsvetljave</t>
  </si>
  <si>
    <t>štiripolnii, instalacijski kontaktor, 25A</t>
  </si>
  <si>
    <t>ETI
R 20-20 24V</t>
  </si>
  <si>
    <t>dvopolni, instalacijski kontaktor, 20A, 24VDC</t>
  </si>
  <si>
    <t>kombinirani, instalacijski odklopnik in zaščitno stikalo na diferenčni tok (RCBO), 1p+N, B10A, 10kA, 0.03A</t>
  </si>
  <si>
    <t>tripolni kontaktor, 11kW/AC3</t>
  </si>
  <si>
    <t>enopolno, tripoložajno, krmilno stikalo (1,0,2), primerno za čelno montažo</t>
  </si>
  <si>
    <t>transforamtor za DIN letev, z zaščito izhoda pred preobremenitvijo in kratkim stikom,  230VAC/24VAC, 30VA</t>
  </si>
  <si>
    <t>elektronski merilnik delovne energije, primeren za direktno priključitev in pritrditev na DIN letev, kompletno s s komunikacijskim modulom M-bus</t>
  </si>
  <si>
    <t>Talno gretje</t>
  </si>
  <si>
    <t>priključitev 2 vodnikov pogona ventila</t>
  </si>
  <si>
    <t>gobasta tipka za izklop v sili z zaklepanjem v aktiviranem stanju, z enim mirovnim kontaktom, vgrajena v nadometno ohišje s steklom na razbitje in DIN letvijo, dim.:180x180x100mm</t>
  </si>
  <si>
    <t>nadometna razvodnica, vgrajena v omarico talnega gretja, dim.:80x80x40mm, kompletno s sponkami</t>
  </si>
  <si>
    <t>priklop 5 vodnikov na sponkah strešnega ventilatorja</t>
  </si>
  <si>
    <t>priklop 3 vodnikov na sponkah stenske, prezračevalne naprave</t>
  </si>
  <si>
    <t>priklop 2 vodnikov na sponkah ventilatorja v sanitarijah</t>
  </si>
  <si>
    <t>JY(st)Y 2x2x0,8mm</t>
  </si>
  <si>
    <t>priklop električne ključavnice</t>
  </si>
  <si>
    <t>evakuacijski terminal, skladen s smernico SZPV 411, napajanje 230VAC, z rezervnim napajanjem</t>
  </si>
  <si>
    <t>lovilna palica višine 2m, kompletno z betonskim podstavkom</t>
  </si>
  <si>
    <t>U/UTP 4x2x24 AWG, cat 6</t>
  </si>
  <si>
    <t>nastavitve in testiranje domofonskih naprav, navodila za uporabo, poučevanje naročnika</t>
  </si>
  <si>
    <t>nadometna, plastična omarica z vrati in  DIN letvijo, 8TE</t>
  </si>
  <si>
    <t>nadometna, plastična omarica z vrati in  DIN letvijo, 12TE</t>
  </si>
  <si>
    <t>nadometna, plastična omarica z vrati in  DIN letvijo, 18TE</t>
  </si>
  <si>
    <t>SR-G-E2</t>
  </si>
  <si>
    <t>tripolno, glavno stikalo z vrtljivo podaljšano ročico, prekritjem sponk, 63A</t>
  </si>
  <si>
    <t>R-SP</t>
  </si>
  <si>
    <t>N in PE bakrena zbiralka,  vezni in ostali drobni material, označevanje, meritve in poročilo o preizkusu</t>
  </si>
  <si>
    <t>PEN bakrena zbiralka,  vezni in ostali drobni material, označevanje, meritve in poročilo o preizkusu</t>
  </si>
  <si>
    <t>signalna svetilka za čelno vgradnjo, LED 230VAC, rdeča</t>
  </si>
  <si>
    <t>nosilna konstrukcija za montažo električne opreme, izdelana iz perforiranih, pločevinastih, pocinkanih C profilov, kompletno s spojnim in pritrdilnim materialom</t>
  </si>
  <si>
    <t>polnilo</t>
  </si>
  <si>
    <t>podometna, petpolna vtičnica, CEE, 16A, IP44</t>
  </si>
  <si>
    <t>nadgradni, stropni IR senzor gibanja (20 x 4m tangencionalno), z nastavitvijo časa zakasnitve izklopa ter nivoja svetlosti za vklop in namestitvijo izrezane zaslonke</t>
  </si>
  <si>
    <t>tripolna, varovalčna letev za montažo na 60 mm zbiralčni sistem, In=160A, komplet z NV varovalnimi vložki</t>
  </si>
  <si>
    <t>tripolno, varovalčno stikalo za montažo na 60 mm zbiralčni sistem, In=160A, komplet z NV varovalnimi vložki</t>
  </si>
  <si>
    <t>tripolno, varovalčno stikalo za montažo na 60 mm zbiralčni sistem, In=250A, komplet z NV varovalnimi vložki</t>
  </si>
  <si>
    <t>KRMO-S1</t>
  </si>
  <si>
    <t>KRMO-S3</t>
  </si>
  <si>
    <t>KRMO-M1, KRMO-M2</t>
  </si>
  <si>
    <t>elektronska, trifazna, merilna garnitura za merjenje delovne in jalove moči ter 15 min. konične moči, primerna za direktno priključitev, 10-120A, kompletno z GSM/GPRS komunikacijskim vmesnikom</t>
  </si>
  <si>
    <t>antena za GSM, kompletno s kablom dolžine 15m</t>
  </si>
  <si>
    <t>KRMO-Z1</t>
  </si>
  <si>
    <t>modularno, štiridelno, prostostoječe, dvakrat dekapirano, protirjavenju zaščiteno kovinsko ohišje, komplet s stranicami, vrati s tritočkovnim zapiranjem in ključavnico, 27 x izrezi in prozornimi okenci, montažnimi ploščami, kanali, uvodnicami, podstavkom in ostalim drobnim materialom, dim.: 600x2000x400mm + 3x 800x2000x400mm</t>
  </si>
  <si>
    <t>modularno, štiridelno, prostostoječe, dvakrat dekapirano, protirjavenju zaščiteno kovinsko ohišje, komplet s stranicami, vrati s tritočkovnim zapiranjem in ključavnico, 27 x izrezi in prozornimi okenci, montažnimi ploščami, kanali, uvodnicami,  podstavkom in ostalim drobnim materialom, dim.: 600x2000x400mm + 2x 800x2000x400mm + 1000x2000x400mm</t>
  </si>
  <si>
    <t>modularno, petdelno, prostostoječe, dvakrat dekapirano, protirjavenju zaščiteno kovinsko ohišje, komplet s stranicami, vrati s tritočkovnim zapiranjem in ključavnico, 27 x izrezi in prozornimi okenci, montažnimi ploščami, kanali, uvodnicami,  podstavkom in ostalim drobnim materialom, dim.: 600x2000x400mm + 3x 800x2000x400mm + 1000x2000x400mm</t>
  </si>
  <si>
    <t>modularno, petdelno, prostostoječe, dvakrat dekapirano, protirjavenju zaščiteno kovinsko ohišje, komplet s stranicami, vrati s tritočkovnim zapiranjem in ključavnico, 27 x izrezi in prozornimi okenci, montažnimi ploščami, kanali, uvodnicami, podstavkom in ostalim drobnim materialom, dim.: 600x2000x400mm + 3x 800x2000x400mm + 1000x2000x400mm</t>
  </si>
  <si>
    <t>modularno, petdelno, prostostoječe, dvakrat dekapirano, protirjavenju zaščiteno kovinsko ohišje, komplet s stranicami, vrati s tritočkovnim zapiranjem in ključavnico, 27 x izrezi in prozornimi okenci, montažnimi ploščami, kanali, uvodnicami, podstavkom in ostalim drobnim materialom, dim.: 2x 600x2000x400mm + 3x 1000x2000x400mm</t>
  </si>
  <si>
    <t>KRMO-Z2</t>
  </si>
  <si>
    <t>modularno, petdelno, prostostoječe, dvakrat dekapirano, protirjavenju zaščiteno kovinsko ohišje, komplet s stranicami, vrati s tritočkovnim zapiranjem in ključavnico, 27 x izrezi in prozornimi okenci, montažnimi ploščami, kanali, uvodnicami, podstavkom in ostalim drobnim materialom, dim.: 2x 800x2000x400mm + 3x 1000x2000x400mm</t>
  </si>
  <si>
    <t>SR-S_</t>
  </si>
  <si>
    <t>nadometno, protirjavenju zaščiteno kovinsko ohišje, komplet z vrati s ključavnico, montažno ploščo, kanali, uvodnicami in ostalim drobnim materialom, dim.: 800x1000x300mm, IP43</t>
  </si>
  <si>
    <t>tripolni, prenapetostni odvodnik (3p+N), odvodniški razred C, Uk=275V,  Imp=40kA,  (8/20µs)</t>
  </si>
  <si>
    <t>tripolni, instalacijski odklopnik (MCB), C20, 6kA</t>
  </si>
  <si>
    <t>tripolni, instalacijski odklopnik (MCB), C16, 6kA</t>
  </si>
  <si>
    <t>tripolni, instalacijski odklopnik (MCB), C25, 6kA</t>
  </si>
  <si>
    <t>tripolni, instalacijski odklopnik (MCB), C32A, 6kA</t>
  </si>
  <si>
    <t>enopolno, izklopno, krmilno stikalo (0,1), primerno za čelno montažo</t>
  </si>
  <si>
    <t>SR-M_</t>
  </si>
  <si>
    <t>podometno, navadno stikalo z lasersko natisnjeno oznako (simbol "03"), komplet z okvirom in dozo za vgradnjo</t>
  </si>
  <si>
    <t>SR-L_</t>
  </si>
  <si>
    <t>SR-Z_</t>
  </si>
  <si>
    <t>dvokanalna, digitalna, časovna ura z astrološko funkcijo</t>
  </si>
  <si>
    <t>R-kot-M_, R-kot-L_</t>
  </si>
  <si>
    <t>tripolno, glavno stikalo z vrtljivo podaljšano ročico, prekritjem sponk, 25A</t>
  </si>
  <si>
    <t>nadometno, protirjavenju zaščiteno kovinsko ohišje, komplet z vrati s ključavnico, montažno ploščo, kanali, uvodnicami in ostalim drobnim materialom, dim.: 600x800x200mm, IP43</t>
  </si>
  <si>
    <t>nadometno, protirjavenju zaščiteno kovinsko ohišje, komplet z vrati s ključavnico, montažno ploščo, kanali, uvodnicami in ostalim drobnim materialom, dim.: 800x1000x200mm, IP43</t>
  </si>
  <si>
    <t>R-kot-S_</t>
  </si>
  <si>
    <t>R-kot-Z_</t>
  </si>
  <si>
    <t>pločevinasto, nadometno ohišje električnega razdelilca in telekomunikacijske omarice, komplet z vrati, zapiralom, DIN letvami , zbiralkami, prekritji in ostalim drobnim materialom, (dim.820 x 360 x 130mm)</t>
  </si>
  <si>
    <t>tripolno stikalo z vrtljivim gumbom, 25A</t>
  </si>
  <si>
    <t>N in PE bakrena zbiralka, L priključne sponke, vezni in ostali drobni material, označevanje, meritve in poročilo o preizkusu</t>
  </si>
  <si>
    <t>napajalnik za DIN letev, z zaščito izhoda pred preobremenitvijo in kratkim stikom,  230VAC/12VDC 0-1.25A, 15W, dim.:17,5x90x58,4mm</t>
  </si>
  <si>
    <t>R-ST-S_, R-ST-M_, R-ST-L_</t>
  </si>
  <si>
    <t>R-ST-Z_</t>
  </si>
  <si>
    <t>R-lokal_</t>
  </si>
  <si>
    <t>modularna, mikroprocesorska protipožarna centrala v kovinskem ohišju, z napajalnim modulom, prikazovalnim modulom z LCD prikazovalnikom,  linijskimi moduli za priklop adresne zanke, komunikacijskim modulom za povezavo z nadzornim centrom</t>
  </si>
  <si>
    <t>kalibriranje avljalnika eksplozivnega plina</t>
  </si>
  <si>
    <t>kalibriranje CO javljalnika plina</t>
  </si>
  <si>
    <t>samo priklop končnega stikala požarne lopute (energetski in signalni kabel)</t>
  </si>
  <si>
    <t>samo priklop končnega stikala požarne lopute (signalni kabel)</t>
  </si>
  <si>
    <t>centralna naprava za napajanje in kontrolo sistema, AC napetostni izhod 8 - 12 V za el.ključavnico, brez potencialni relejni kontakt, dim.: 90x70x70mm (4 TE)</t>
  </si>
  <si>
    <t>centralna naprava za napajanje in kontrolo sistema, AC napetostni izhod 8 - 12 V za el.ključavnico, brez potencialni relejni kontakt, dim.: 138x70x70mm (6 TE)</t>
  </si>
  <si>
    <t>drobni, instalacijski material (sponke, razvodnice…)</t>
  </si>
  <si>
    <t>priklop 2 vodnikov na sponkah lopute v sanitarijah</t>
  </si>
  <si>
    <t>priključitev 2 vodnikov na vodomeru, oz. kalorimetru</t>
  </si>
  <si>
    <t>priklop 4 vodnikov na sponkah pogona ventila</t>
  </si>
  <si>
    <t>priklop 2 vodnikov na magnetnem ventilu plinskega ventila</t>
  </si>
  <si>
    <t>YJ-Z 5x1,5 mm</t>
  </si>
  <si>
    <t>YJ-Z 7x1,5 mm</t>
  </si>
  <si>
    <t>montaža krmilne omarice ogrevanja ter priključitev 22 vodnikov</t>
  </si>
  <si>
    <t>samo priklop pogona lkupole za ODT</t>
  </si>
  <si>
    <t>Dobava in montaža instalcijskega materiala ter potrebnih naprav za izvedbo pristopne kontrole za vstop v garažo</t>
  </si>
  <si>
    <t>priklop električne ključavnice s končnim stikalom</t>
  </si>
  <si>
    <t xml:space="preserve">napihljiv, tesnilni element za vodotesno tesnenje preboja Ø100mm  v AB steni debeline ~250mm </t>
  </si>
  <si>
    <t xml:space="preserve">napihljiv, tesnilni element za vodotesno tesnenje preboja Ø60mm  v AB steni debeline ~250mm </t>
  </si>
  <si>
    <t>kabelska lestev  iz pocinkane pločevine, kompletno s priborom za montažo in ostalim drobnim materialom, širine 300mm, višina 60mm</t>
  </si>
  <si>
    <t>kabelska lestev  iz pocinkane pločevine, kompletno s priborom za montažo in ostalim drobnim materialom, širine 400mm, višina 60mm</t>
  </si>
  <si>
    <t>kabelska lestev  iz pocinkane pločevine, kompletno s priborom za montažo in ostalim drobnim materialom, širine 500mm, višina 60mm</t>
  </si>
  <si>
    <t>kabelska lestev  iz pocinkane pločevine, kompletno s priborom za montažo in ostalim drobnim materialom, širine 600mm, višina 60mm</t>
  </si>
  <si>
    <t>perforirana, kabelska polica iz pocinkane pločevine, kompletno s kotnimi, prehodnimi, nosilnimi elementi, priborom za montažo in ostalim drobnim materialom, širina 500mm, višina 60mm</t>
  </si>
  <si>
    <t>pregrada kabelske police iz pocinkane pločevine</t>
  </si>
  <si>
    <t>neperforirana, kabelska polica iz pocinkane pločevine, kompletno s priborom za montažo in ostalim drobnim materialom, širina 100mm, višina 60mm</t>
  </si>
  <si>
    <t>neperforirana, kabelska polica iz pocinkane pločevine, kompletno s kotnimi, prehodnimi, nosilnimi elementi, priborom za montažo in ostalim drobnim materialom, širina 200mm, višina 60mm</t>
  </si>
  <si>
    <t>energetski kabel z zvijavimi vodniki</t>
  </si>
  <si>
    <r>
      <t>FG7OR-J
4x10 mm</t>
    </r>
    <r>
      <rPr>
        <vertAlign val="superscript"/>
        <sz val="10"/>
        <rFont val="Arial"/>
        <family val="2"/>
        <charset val="238"/>
      </rPr>
      <t>2</t>
    </r>
  </si>
  <si>
    <r>
      <t>FG7OR-J
4x16 mm</t>
    </r>
    <r>
      <rPr>
        <vertAlign val="superscript"/>
        <sz val="10"/>
        <rFont val="Arial"/>
        <family val="2"/>
        <charset val="238"/>
      </rPr>
      <t>2</t>
    </r>
  </si>
  <si>
    <r>
      <t>FG7OR-J
4x25 mm</t>
    </r>
    <r>
      <rPr>
        <vertAlign val="superscript"/>
        <sz val="10"/>
        <rFont val="Arial"/>
        <family val="2"/>
        <charset val="238"/>
      </rPr>
      <t>2</t>
    </r>
  </si>
  <si>
    <r>
      <t>FG7OR-J
5x6 mm</t>
    </r>
    <r>
      <rPr>
        <vertAlign val="superscript"/>
        <sz val="10"/>
        <rFont val="Arial"/>
        <family val="2"/>
        <charset val="238"/>
      </rPr>
      <t>2</t>
    </r>
  </si>
  <si>
    <t>sponke za zaključevanje kabla s tremi vodniki (izpust za svetila)</t>
  </si>
  <si>
    <t>samo razvod kablov v zaščitnih ceveh (5x) po AB plošči od montažnih kopalnic do stanovanjskega razdelilnika, priklop kablov v razdelilniku oz. v dozi za razsvetljavo v kopalnici</t>
  </si>
  <si>
    <t>držalni magnet za požarna vrata, 24VDC, 1372 N, kompletno z gibljivo kotvo</t>
  </si>
  <si>
    <t>kovinsko ohišje nadometnega, stenskega, optičnega delilnika, dim.: 440mm x 370mm x 50mm, kompletno z montažnim materialom</t>
  </si>
  <si>
    <t>kovinsko ohišje nadometne, TK omarice, kompletno z vgrajeno 2x LSA letev krone 2/10 in pripadajočim drobnim ter montažnim materialom, dim.: 220mm x 330mm x 100mm</t>
  </si>
  <si>
    <t>telekomunikacijski kabel</t>
  </si>
  <si>
    <t>Y(st)Y 2x2x0,6mm2</t>
  </si>
  <si>
    <r>
      <t>FG7OR-J
5x10 mm</t>
    </r>
    <r>
      <rPr>
        <vertAlign val="superscript"/>
        <sz val="10"/>
        <rFont val="Arial"/>
        <family val="2"/>
        <charset val="238"/>
      </rPr>
      <t>2</t>
    </r>
  </si>
  <si>
    <r>
      <t>FG7OR-J
5x16 mm</t>
    </r>
    <r>
      <rPr>
        <vertAlign val="superscript"/>
        <sz val="10"/>
        <rFont val="Arial"/>
        <family val="2"/>
        <charset val="238"/>
      </rPr>
      <t>2</t>
    </r>
  </si>
  <si>
    <t>izoliran vodnik</t>
  </si>
  <si>
    <r>
      <t>H07V-U 1,5 mm</t>
    </r>
    <r>
      <rPr>
        <vertAlign val="superscript"/>
        <sz val="10"/>
        <rFont val="Arial"/>
        <family val="2"/>
        <charset val="238"/>
      </rPr>
      <t>2</t>
    </r>
  </si>
  <si>
    <r>
      <t>H07V-U 2,5 mm</t>
    </r>
    <r>
      <rPr>
        <vertAlign val="superscript"/>
        <sz val="10"/>
        <rFont val="Arial"/>
        <family val="2"/>
        <charset val="238"/>
      </rPr>
      <t>2</t>
    </r>
  </si>
  <si>
    <r>
      <t>NYM 
3x1,5 mm</t>
    </r>
    <r>
      <rPr>
        <vertAlign val="superscript"/>
        <sz val="10"/>
        <rFont val="Arial"/>
        <family val="2"/>
        <charset val="238"/>
      </rPr>
      <t>2</t>
    </r>
  </si>
  <si>
    <r>
      <t>NYM-J 
3x1,5 mm</t>
    </r>
    <r>
      <rPr>
        <vertAlign val="superscript"/>
        <sz val="10"/>
        <rFont val="Arial"/>
        <family val="2"/>
        <charset val="238"/>
      </rPr>
      <t>2</t>
    </r>
  </si>
  <si>
    <r>
      <t>NYM-J 
4x1,5 mm</t>
    </r>
    <r>
      <rPr>
        <vertAlign val="superscript"/>
        <sz val="10"/>
        <rFont val="Arial"/>
        <family val="2"/>
        <charset val="238"/>
      </rPr>
      <t>2</t>
    </r>
  </si>
  <si>
    <r>
      <t>NYM-J 
5x1,5 mm</t>
    </r>
    <r>
      <rPr>
        <vertAlign val="superscript"/>
        <sz val="10"/>
        <rFont val="Arial"/>
        <family val="2"/>
        <charset val="238"/>
      </rPr>
      <t>2</t>
    </r>
  </si>
  <si>
    <r>
      <t>NYM-J 
3x2,5 mm</t>
    </r>
    <r>
      <rPr>
        <vertAlign val="superscript"/>
        <sz val="10"/>
        <rFont val="Arial"/>
        <family val="2"/>
        <charset val="238"/>
      </rPr>
      <t>2</t>
    </r>
  </si>
  <si>
    <r>
      <t>NYM-J 
5x2,5 mm</t>
    </r>
    <r>
      <rPr>
        <vertAlign val="superscript"/>
        <sz val="10"/>
        <rFont val="Arial"/>
        <family val="2"/>
        <charset val="238"/>
      </rPr>
      <t>2</t>
    </r>
  </si>
  <si>
    <r>
      <t>NYY-J 
3x2,5 mm</t>
    </r>
    <r>
      <rPr>
        <vertAlign val="superscript"/>
        <sz val="10"/>
        <rFont val="Arial"/>
        <family val="2"/>
        <charset val="238"/>
      </rPr>
      <t>2</t>
    </r>
  </si>
  <si>
    <r>
      <t>NYM-J 
5x6 mm</t>
    </r>
    <r>
      <rPr>
        <vertAlign val="superscript"/>
        <sz val="10"/>
        <rFont val="Arial"/>
        <family val="2"/>
        <charset val="238"/>
      </rPr>
      <t>2</t>
    </r>
  </si>
  <si>
    <r>
      <t>NYM-J 
3x4 mm</t>
    </r>
    <r>
      <rPr>
        <vertAlign val="superscript"/>
        <sz val="10"/>
        <rFont val="Arial"/>
        <family val="2"/>
        <charset val="238"/>
      </rPr>
      <t>2</t>
    </r>
  </si>
  <si>
    <r>
      <t>NYM 
2x1,5 mm</t>
    </r>
    <r>
      <rPr>
        <vertAlign val="superscript"/>
        <sz val="10"/>
        <rFont val="Arial"/>
        <family val="2"/>
        <charset val="238"/>
      </rPr>
      <t>2</t>
    </r>
  </si>
  <si>
    <r>
      <t>Y-JZ
7x0,75 mm</t>
    </r>
    <r>
      <rPr>
        <vertAlign val="superscript"/>
        <sz val="10"/>
        <rFont val="Arial"/>
        <family val="2"/>
        <charset val="238"/>
      </rPr>
      <t>2</t>
    </r>
  </si>
  <si>
    <r>
      <t>NYY-J 
3x4 mm</t>
    </r>
    <r>
      <rPr>
        <vertAlign val="superscript"/>
        <sz val="10"/>
        <rFont val="Arial"/>
        <family val="2"/>
        <charset val="238"/>
      </rPr>
      <t>2</t>
    </r>
  </si>
  <si>
    <t>pokrov kabelske police iz pocinkane pločevine,  širina 500mm, višina 60mm</t>
  </si>
  <si>
    <t>krmilni kabel z zvijavimi vodniki</t>
  </si>
  <si>
    <r>
      <t>Y-JZ
3x1,5 mm</t>
    </r>
    <r>
      <rPr>
        <vertAlign val="superscript"/>
        <sz val="10"/>
        <rFont val="Arial"/>
        <family val="2"/>
        <charset val="238"/>
      </rPr>
      <t>2</t>
    </r>
  </si>
  <si>
    <r>
      <t>Y-JZ
5x1,5 mm</t>
    </r>
    <r>
      <rPr>
        <vertAlign val="superscript"/>
        <sz val="10"/>
        <rFont val="Arial"/>
        <family val="2"/>
        <charset val="238"/>
      </rPr>
      <t>2</t>
    </r>
  </si>
  <si>
    <t xml:space="preserve">Skupaj
</t>
  </si>
  <si>
    <t>nadzemne
etaže</t>
  </si>
  <si>
    <t>kletna
etaža</t>
  </si>
  <si>
    <t>število blokov v E2        S=4</t>
  </si>
  <si>
    <t>število blokov v  E2           L=3</t>
  </si>
  <si>
    <t>javljalnik eksplozivnega plina (CH4-metan), merilno območje od 0-100% ,4-20mA izhod, poraba 40mA na 12Vdc, IP55</t>
  </si>
  <si>
    <t>večsenzorski javljalnik, zaznava dima na principu foto - optike in temperature, nastavljiv tudi kot izolator linije, Ø 90 x 31mm (h), požarni centrali posreduje informacije  o nivoju zaprašenosti,  v načinu pregleda omogoča preko led indikatorja prikaz adrese javljalnika, v načinu delovanja pa led indikator prikazuje stanje javljalnika</t>
  </si>
  <si>
    <t>Sirena 24V / 32mA za  notranjo montažo(rdeča),102dB, IP54 nizka 63mm</t>
  </si>
  <si>
    <t>2x energetska vtičnica, 230VAC, za vgradnjo v telekomunikacijsko omarico</t>
  </si>
  <si>
    <t>enopolno, klecno, izklopno stikalo, 16A, dograjeno v stanovanjskem razdelilniku</t>
  </si>
  <si>
    <t>priključitev 2 vodnikov na naležnem termoststu</t>
  </si>
  <si>
    <t>krmilna centrala za ODT:
- 1x identifikacija napake; stanje krmilja, kontrola linij, izpad omrežja, napaka Akku, itd.
- 1x požarna linija
- 2x motorni pogoni; 4A/kos
- Akku
- Vds certifikat EN 12101-10
- 1x SHEV ročni javljalnik RT45/G; funkcija - normalno, napaka, požar, reset -
- 1x Ventilacijska tipka LT 84-U; funkcija - odpira, stop, zapira -  
- 1x Regulator temperature RTR 231
- 1x Dežni / veterni senzor WRG 82</t>
  </si>
  <si>
    <t>krmilna centrala za ODT:
- 1x identifikacija napake; stanje krmilja, kontrola linij, izpad omrežja, napaka Akku, itd.
- 1x požarna linija
- 1x motorni pogon; 4A/kos
- Akku
- Vds certifikat EN 12101-10
- 1x SHEV ročni javljalnik RT45/G; funkcija - normalno, napaka, požar, reset -
- 1x Ventilacijska tipka LT 84-U; funkcija - odpira, stop, zapira - 
- 1x Regulator temperature RTR 231
- 1x Dežni / veterni senzor WRG 82</t>
  </si>
  <si>
    <t>krmilna centrala za ODT:
- 1x kovinsko ohišje
- 1x identifikacija napake; stanje krmilja, kontrola linij, izpad omrežja, napaka Akku, itd.
- 1x požarna linija
- 3x motorni pogoni; 4A/kos
- Akku
- Vds certifikat EN 12101-10
- 1x SHEV ročni javljalnik RT45/G; funkcija - normalno, napaka, požar, reset -
- 1x Ventilacijska tipka LT 84-U; funkcija - odpira, stop, zapira - 
- 1x Regulator temperature RTR 231
- 1x Dežni / veterni senzor WRG 82</t>
  </si>
  <si>
    <t>krmilni, oklopljen kabel, E30</t>
  </si>
  <si>
    <t>krmilni, oklopljen kabel</t>
  </si>
  <si>
    <t>ognjeodporen kabel, E30</t>
  </si>
  <si>
    <r>
      <t xml:space="preserve"> JE-H(ST)H E30 3x2x0,8  mm</t>
    </r>
    <r>
      <rPr>
        <vertAlign val="superscript"/>
        <sz val="10"/>
        <rFont val="Arial"/>
        <family val="2"/>
        <charset val="238"/>
      </rPr>
      <t>2</t>
    </r>
  </si>
  <si>
    <t>Nadzemni del</t>
  </si>
  <si>
    <t>REKAPITULACIJA</t>
  </si>
  <si>
    <t>12. Kontrola pristopa v garažo</t>
  </si>
  <si>
    <t>13. Strelovodna naprava, ozemljilo</t>
  </si>
  <si>
    <t>14. Ostalo</t>
  </si>
  <si>
    <t>SV18 - Zunanje svetilo (dolžina ~600mm), opremljeno z LED virom moči 11W/1050 lm/, CRI&gt;80 ter Mac Adams 3,stopnja bleščanja UGR&lt;22 s pripadajočim napajalnikom. Temperatura svetlobe 3000K. IP65 pred delci prahu in vlago. Pripadajoči konektor IP68. Svetilka ima stopnjo varnosti oči (risk free - RG 0) po standardu EN6247:2008. Svetilka ustreza standardom CEI EN 60598-1, UNI EN 12464-1. Z delovno dobo 50 000 ur.                                                                                      Z garancijsko dobo 5 (pet) let.</t>
  </si>
  <si>
    <t>digitalna, notranja enota audio domofonske naprave brez slušalke, primerna za montažo na zid, petimi tipkami (vklop in izklop, odpiranje vrat...), optično indikacijo odprtosti vrat, možnost različnih tonov zvonenja, nastavitev glasnosti zvonenja in govora, zaščita pred prisluškovanjem, dim.: 180x100x23mm, bel</t>
  </si>
  <si>
    <t>Podatkovni strežnik v industrijskem ohišju, konfiguriran za nadzor in upravljanje parkirnega sistema</t>
  </si>
  <si>
    <t>baterijsko brezprekinitveno napajanje</t>
  </si>
  <si>
    <t>Licenca za programski strežnik z osnovno konfiguracijo za parkirni sistem</t>
  </si>
  <si>
    <t>Licenca za programski paket za nadzor in upravljanje parkirnega sistema za dolgotrajno parkiranje</t>
  </si>
  <si>
    <t>licence za GPD and GPDK</t>
  </si>
  <si>
    <t>Osnovni samostoječi terminal za uvoz / izvoz
Ohišje: pločevina  debeline 2 mm, cinkano in prašno barvano v RAL6029 (Mentol Zelena) in RAL9006 (aluminij siva)
Napajanje: 230 V/6A
Kontrolna plošča: GP4 Cu LAN
Komunikacija: TCP/IP
Display za stranke: LCD 2 x 20 characters / Grafični display
Ogrevanje z bimetal zaščito
vhod za induktivni detektor vozil
Opcijski dodatki: intercom, semafor itd.
modul za krmiljenje rolo vrat.
modul za štetje vozil</t>
  </si>
  <si>
    <t>Intercom za govorno povezavo z nadzornim centrom in sporočanje napak povezava preko LAN  omrežja</t>
  </si>
  <si>
    <t>GSM vmestnik</t>
  </si>
  <si>
    <t>Induktivni detektor</t>
  </si>
  <si>
    <t>Montaža zagon in šolanje</t>
  </si>
  <si>
    <t>vris sprememb v načrte PZI, priprava tehnične dokumentacije, sodelovanje na tehničnem pregledu</t>
  </si>
  <si>
    <t>maska za prekritje NN KB, z možnostjo demontaže, izdelana iz dvakrat dekapirane, protirjavenju zaščitene pločevine, dim.: 900x2100mm, kompletno s pritrdilnim materialom</t>
  </si>
  <si>
    <t>neperforirana, kabelska polica iz pocinkane pločevine, kompletno s kotnimi, prehodnimi, nosilnimi elementi, priborom za montažo in ostalim drobnim materialom, širina 300mm, višina 60mm</t>
  </si>
  <si>
    <t xml:space="preserve">SV17 - Stropno nadgradno svetilo, dimenzij: fi=350mm, višine 115mm. Opremljeno z LED virom moči 18W/1400 lm,  z integriranim napajalnikom. Temperatura svetlobe 3000K. Ohišje svetila iz polikarbonata s simetrično reprodukcijo svetlobe, zaščiteno IP44 pred delci prahu in vlago. S pripadajočim elementom za montažo. </t>
  </si>
  <si>
    <t>zunanja ureditev</t>
  </si>
  <si>
    <t>Podzemni del</t>
  </si>
  <si>
    <t>Zunanja ureditev</t>
  </si>
  <si>
    <t>kot na primer:
ELBA
LKP 200/60</t>
  </si>
  <si>
    <t>kot na primer:      ELBA
LKP 300/60</t>
  </si>
  <si>
    <t>kot na primer:     ELBA
LKP 400/60</t>
  </si>
  <si>
    <t>kot na primer:     ELBA
LKP 500/60</t>
  </si>
  <si>
    <t>kot na primer:     ELBA
LKP 600/60</t>
  </si>
  <si>
    <t>kot na primer:     ELBA
50/60</t>
  </si>
  <si>
    <t>kot na primer:     ELBA
100/60</t>
  </si>
  <si>
    <t>kot na primer:     ELBA
200/60</t>
  </si>
  <si>
    <t>kot na primer:     ELBA
300/60</t>
  </si>
  <si>
    <t>kot na primer:     ELBA
400/60</t>
  </si>
  <si>
    <t>kot na primer:     ELBA
500/60</t>
  </si>
  <si>
    <t>kot na primer:     TEM
MODUL LINE LINE</t>
  </si>
  <si>
    <t>kot na primer:     TEM
MODUL LINE</t>
  </si>
  <si>
    <t>kot na primer:     TEM
FONTANA</t>
  </si>
  <si>
    <t>kot na primer:     PCE
Cuin</t>
  </si>
  <si>
    <t>kot na primer:     Peranova</t>
  </si>
  <si>
    <t>kot na primer:     Gewiss
GW42202
GW 74 362
GW 74 502</t>
  </si>
  <si>
    <t>kot na primer:     GEZE
TZ300</t>
  </si>
  <si>
    <t>kot na primer:     STEAB 
5633, 5625/1121</t>
  </si>
  <si>
    <t>kot na primer:     Steinel
IS3360</t>
  </si>
  <si>
    <t>kot na primer:     Steinel
IS345</t>
  </si>
  <si>
    <t xml:space="preserve">doza za spajanje kablov do 3x4 mm2, napolnjena s tesnilno snovjo, IP68 </t>
  </si>
  <si>
    <t>kot na primer:     Fobmark
Brdo 1</t>
  </si>
  <si>
    <t>kot na primer:     Fobmark
Brdo 2</t>
  </si>
  <si>
    <t>kot na primer:     Fobmark
Brdo 3</t>
  </si>
  <si>
    <t>kot na primer:     Fobmark
Brdo 1.1</t>
  </si>
  <si>
    <t>kot na primer:     Fobmark
Brdo 3.1</t>
  </si>
  <si>
    <t>kot na primer:     Fobmark
Brdo 4</t>
  </si>
  <si>
    <t>kot na primer:     Fobmark
Brdo 5</t>
  </si>
  <si>
    <t>kot na primer:     Fobmark
Brdo 5a</t>
  </si>
  <si>
    <t>kot na primer:     Fobmark
Brdo 6</t>
  </si>
  <si>
    <t>kot na primer:     Fobmark
Brdo 6.1</t>
  </si>
  <si>
    <t>kot na primer:     Fobmark
Brdo 7</t>
  </si>
  <si>
    <t>kot na primer:     Fobmark
Znanji steber SV11</t>
  </si>
  <si>
    <t>kot na primer:     Fobmark
Znanji steber SV12</t>
  </si>
  <si>
    <t>kot na primer:    Esse-Ci
PCM LED</t>
  </si>
  <si>
    <t>kot na primer:    Ledvance
SF COMPACT IK10 300 24 W 3000 K WT</t>
  </si>
  <si>
    <t>kot na primer:    Ledvance
Surface-C LED 350 18W/3000K IP44</t>
  </si>
  <si>
    <t>kot na primer:    Beghelli
Formula 65 LED
24W IP65 AT AT OPT SA8LTO SE/SA
19295</t>
  </si>
  <si>
    <t>kot na primer:    Beghelli
Formula 65 LED
11W IP65 AT AT OPT SA8LTO SE
19291</t>
  </si>
  <si>
    <t>kot na primer:    Beghelli
Formula 65 LED
11W IP65 AT AT OPT SA8LTO SE/SA
19294</t>
  </si>
  <si>
    <t>kot na primer:    Beghelli
Formula 65 
19042</t>
  </si>
  <si>
    <t>kot na primer:    Beghelli
Formula 65 
19043</t>
  </si>
  <si>
    <t>kot na primer:    Beghelli
Formula 65 
19044</t>
  </si>
  <si>
    <t>kot na primer:    Beghelli
UP LED 2436W IP65 AT OPT SE8LTO SE
4371</t>
  </si>
  <si>
    <t>kot na primer:    Beghelli
UP LED Exit AT OPT 20M SA 8LTO</t>
  </si>
  <si>
    <t xml:space="preserve">kot na primer:    ETI VPO
</t>
  </si>
  <si>
    <t>kot na primer: PROTEC 
B2SR 25/320 (3+0)</t>
  </si>
  <si>
    <t xml:space="preserve">kot na primer:      ETI VPO
</t>
  </si>
  <si>
    <t>kot na primer:      PROTEC 
B2SR 25/320 (3+0)</t>
  </si>
  <si>
    <t>kot na primer:      Landis&amp;Gyr</t>
  </si>
  <si>
    <t>kot na primer:      ELBA
ORZ</t>
  </si>
  <si>
    <t xml:space="preserve">kot na primer:      ETI
CLBS 100 3P
</t>
  </si>
  <si>
    <t>kot na primer:      ETI
ETITEC</t>
  </si>
  <si>
    <t>kot na primer:      ETI
MCB</t>
  </si>
  <si>
    <t>kot na primer:      ETI
RCBO</t>
  </si>
  <si>
    <t>kot na primer:      ETI
CEM25.00-230V-50/60Hz</t>
  </si>
  <si>
    <t>kot na primer:      ETI
R 25-20 230V</t>
  </si>
  <si>
    <t>kot na primer:      ETI
R 25-40 230V</t>
  </si>
  <si>
    <t>kot na primer:      ETI
R 20-20 24V</t>
  </si>
  <si>
    <t>kot na primer:      ETI
CS 10 90 U</t>
  </si>
  <si>
    <t>kot na primer:      ETI
CS 10 51 U</t>
  </si>
  <si>
    <t>kot na primer:      ETI
ECLI-240A-R</t>
  </si>
  <si>
    <t>kot na primer:      Schrack
ZR5RT011</t>
  </si>
  <si>
    <t>kot na primer:      Iskra
EC3-80</t>
  </si>
  <si>
    <t xml:space="preserve">kot na primer:      ETI
CLBS 25 3P
</t>
  </si>
  <si>
    <t xml:space="preserve">kot na primer:      ETI
CLBS 63 3P
</t>
  </si>
  <si>
    <t>kot na primer:      ETI</t>
  </si>
  <si>
    <t xml:space="preserve">kot na primer:      Monelpro
STK 8239-13 (dimenzija ohišja!)
</t>
  </si>
  <si>
    <t>kot na primer:      ETI
LAS</t>
  </si>
  <si>
    <t>kot na primer:      ETI
ETIMAT 6</t>
  </si>
  <si>
    <t>kot na primer:      MEAN WELL
HDR-15-12</t>
  </si>
  <si>
    <t>kot na primer:      ETI
EFI-4</t>
  </si>
  <si>
    <r>
      <t>kot na primer:      BETAflam
3x1,5 mm</t>
    </r>
    <r>
      <rPr>
        <vertAlign val="superscript"/>
        <sz val="10"/>
        <rFont val="Arial"/>
        <family val="2"/>
        <charset val="238"/>
      </rPr>
      <t>2</t>
    </r>
  </si>
  <si>
    <t>kot na primer:      BETAfixss 
ES</t>
  </si>
  <si>
    <t>kot na primer:      BETAfixss 
VT</t>
  </si>
  <si>
    <t>kot na primer:      Zarja Elektronika
NJP-2000A
-1x OHOSN
-1x NAMO
-1x UPMO
-5x LIMO-AP
-1x MO-01</t>
  </si>
  <si>
    <t>kot na primer:      Zarja Elektronika
DNAP-430 24V/6A</t>
  </si>
  <si>
    <t>kot na primer:      Zarja Elektronika
AV-618</t>
  </si>
  <si>
    <t>kot na primer:      Zarja Elektronika
AV-622</t>
  </si>
  <si>
    <t>kot na primer:      Zarja Elektronika
Apollo XP-95</t>
  </si>
  <si>
    <t>kot na primer:      Zarja Elektronika
P XP-95</t>
  </si>
  <si>
    <t>kot na primer:      Cooper
WES 14V/16mA</t>
  </si>
  <si>
    <t>kot na primer:      Zarja Elektronika
AV -602</t>
  </si>
  <si>
    <t>kot na primer:      D+H
GT 70 R 2
GT 70 R 7</t>
  </si>
  <si>
    <t>kot na primer:      ETI
ECT8PO</t>
  </si>
  <si>
    <t>kot na primer:      ETI
ECT12PO</t>
  </si>
  <si>
    <t>kot na primer:      ETI
ECT18PO</t>
  </si>
  <si>
    <t>kot na primer:      TCS
BVS20</t>
  </si>
  <si>
    <t>kot na primer:      TCS
VBVS05</t>
  </si>
  <si>
    <t>kot na primer:      TCS
TOER2-EB</t>
  </si>
  <si>
    <t xml:space="preserve">kot na primer:      TCS
Aset 04
</t>
  </si>
  <si>
    <t xml:space="preserve">kot na primer:      TCS
Aset 06
</t>
  </si>
  <si>
    <t xml:space="preserve">kot na primer:      TCS
Aset 22
</t>
  </si>
  <si>
    <t>kot na primer:      TCS
Aset 26</t>
  </si>
  <si>
    <t>kot na primer:      TCS
Aset 32</t>
  </si>
  <si>
    <t>kot na primer:      TCS
Aset 36</t>
  </si>
  <si>
    <t>kot na primer:      TCS
ISW3030</t>
  </si>
  <si>
    <t>kot na primer:      Schrack
VKA2, 100DA</t>
  </si>
  <si>
    <t>kot na primer:      Monelpro</t>
  </si>
  <si>
    <t>kot na primer:      TEM
Modul</t>
  </si>
  <si>
    <t>kot na primer:      CAVEL DG113</t>
  </si>
  <si>
    <t>kot na primer:      TEM
Modul LINE</t>
  </si>
  <si>
    <t>kot na primer:      ETI
SV 116 1p 16A</t>
  </si>
  <si>
    <t>kot na primer:      Schrack
BZ326578-A</t>
  </si>
  <si>
    <r>
      <t>kot na primer:      Beta flam 
NHXH FE 180/E30 3x1,5 mm</t>
    </r>
    <r>
      <rPr>
        <vertAlign val="superscript"/>
        <sz val="10"/>
        <rFont val="Arial"/>
        <family val="2"/>
        <charset val="238"/>
      </rPr>
      <t>2</t>
    </r>
  </si>
  <si>
    <t>kot na primer:      ZIP inženiring
RZN 44xx-K</t>
  </si>
  <si>
    <t>kot na primer:      GreenPro
GPD Ind</t>
  </si>
  <si>
    <t>kot na primer:      GPD Ind</t>
  </si>
  <si>
    <t>kot na primer:      SW GPBasicSystem
GP Administration</t>
  </si>
  <si>
    <t>kot na primer:      W set GP Accses
GPSW Cash 2</t>
  </si>
  <si>
    <t>kot na primer:      Sybase SQL server – database
SQL s</t>
  </si>
  <si>
    <t>kot na primer:      GP4T sm</t>
  </si>
  <si>
    <t>kot na primer:      GP4SBKTag</t>
  </si>
  <si>
    <t>kot na primer:      GP4Int</t>
  </si>
  <si>
    <t>kot na primer:      GP4GSM250</t>
  </si>
  <si>
    <t>kot na primer:      GP4Det201</t>
  </si>
  <si>
    <t>kot na primer:      Hermi
KON 01</t>
  </si>
  <si>
    <t>kot na primer:      Hermi
KON 03</t>
  </si>
  <si>
    <t>kot na primer:      Hermi
KON 08</t>
  </si>
  <si>
    <t xml:space="preserve">kot na primer:      Hermi
SON 04A
</t>
  </si>
  <si>
    <t>kot na primer:      Hermi
SON 17C</t>
  </si>
  <si>
    <t>kot na primer:      Hermi
SON32</t>
  </si>
  <si>
    <t>kot na primer:      Hermi
ZON07</t>
  </si>
  <si>
    <t>kot na primer:      Hermi
KON 09</t>
  </si>
  <si>
    <t>kot na primer:      Hauff technik
HD 150-K2-250</t>
  </si>
  <si>
    <t>kot na primer:      Raychem
RDSS-60</t>
  </si>
  <si>
    <t>kot na primer:      Raychem
RDSS-100</t>
  </si>
  <si>
    <t>kot na primer:      
ELBA
LKP 100/60</t>
  </si>
  <si>
    <t>kot na primer:      ZIP inženiring RZN 44xx-K</t>
  </si>
  <si>
    <t>kot na primer:      ZIP inženiring RZN 44xx-M</t>
  </si>
  <si>
    <t>M32 18-25,5mm</t>
  </si>
  <si>
    <t>kovinska uvodnica s tesnilom</t>
  </si>
  <si>
    <t>M32 27-34,5mm</t>
  </si>
  <si>
    <t>M32 40-49mm</t>
  </si>
  <si>
    <t>M32 53-60mm</t>
  </si>
  <si>
    <t>okov E27 ter halogenska žarnica ECO GLS A55 28W 40W 240V E27</t>
  </si>
  <si>
    <t>kot na primer:      TEM
MODUL LINE</t>
  </si>
  <si>
    <t>podometno, tripoložajno, žaluzijsko stikalo, komplet z okvirom in dozo za vgradnjo</t>
  </si>
  <si>
    <t>samo priklop pogona senčila</t>
  </si>
  <si>
    <t>UVODNE OPOMBE POPISA</t>
  </si>
  <si>
    <t xml:space="preserve">Splošne opomba: </t>
  </si>
  <si>
    <t>1) Izvajalec del mora upoštevati splošna določila  v ponudbi in pri izvajanju del, ki veljajo v RS.</t>
  </si>
  <si>
    <t>2) Pomembna opomba:</t>
  </si>
  <si>
    <t>Popis je veljaven le v kombinaciji z vsemi grafičnimi prilogami, risbami, načrti, tehničnim poročilom, sestavami konstrukcij, shemami oken in vrat in ostalimi sestavinami projekta (strojne, elektro instalacije in načrti gradbenih konstrukcij).</t>
  </si>
  <si>
    <t xml:space="preserve">V popis so vnešeni le osnovni podatki o sestavnih delih objekta. Natančnejši opisi, način in kvaliteta izdelave, barve, velikost elementov, načini pritrjevanja, načini stikovanja z ostalimi elementi objekta, morebitna požarna varnost konstrukcij ali gradbenih elementov in podobno so razvidni iz prej naštetih sestavin projekta. </t>
  </si>
  <si>
    <t xml:space="preserve">Ponudba mora vsebovati ves pritrditveni material, vgradnjo zaključnih profilov, pločevin in kotnikov, izdelavo vseh potrebnih podkonstrukcij, dodatnega izsekavanja AB in zidanih sten, ponovnega odpiranja montažnih sten in podobna dela potrebna za vgradnjo posameznega elementa objekta, izdelavo vseh drobnih gradbenih, obrtniških in instalacijskih del ter ostalega četudi to ni neposredno navedeno popisu GOI del, a je kljub temu razvidno iz grafičnih prilog in ostalih prej naštetih sestavnih delov projekta.  </t>
  </si>
  <si>
    <t>Nujna je tudi kombinacija popisa s požarnim elaboratom, ki opredeljuje požarno varnost posameznih konstrukcij in gradbenih elementov objekta.</t>
  </si>
  <si>
    <r>
      <t>Uporaba popisa brez vseh prej omenjenih sestavin projekta NI DOVOLJENA.</t>
    </r>
    <r>
      <rPr>
        <sz val="10"/>
        <rFont val="Arial"/>
        <family val="2"/>
        <charset val="238"/>
      </rPr>
      <t xml:space="preserve"> </t>
    </r>
    <r>
      <rPr>
        <b/>
        <sz val="10"/>
        <rFont val="Arial"/>
        <family val="2"/>
        <charset val="238"/>
      </rPr>
      <t>Ponudba, ki se sklicuje zgolj na tekstualni del popisa ni veljavna oziroma je smatrana kot pomanjkljiva.</t>
    </r>
    <r>
      <rPr>
        <sz val="10"/>
        <rFont val="Arial"/>
        <family val="2"/>
        <charset val="238"/>
      </rPr>
      <t xml:space="preserve"> </t>
    </r>
  </si>
  <si>
    <t>Z oddajo ponudbe vsak ponudnik zavezuje, da je skrbno preučil vse prej omenjene sestavne dele projekta in da je v skupno vrednost vključil vsa dodatna, nepredvidena in presežna dela ter material, ki zagotavljajo popolno, zaključeno in celostno izvedbo objekta, ki ga obravnava projekt, tudi vsa dela, ki niso neposredno opisana ali našteta v tekstualnem delu popisa, a so kljub temu razvidna iz grafičnih prilog in ostalih prej naštetih sestavnih delov projekta.</t>
  </si>
  <si>
    <t>Vsak ponudnik z oddajo ponudbe prav tako izjavlja, da je dokumantacija popolna in da je sposoben v popolnosti kvalitetno izvesti predmetni objekt.</t>
  </si>
  <si>
    <t>V primeru dvoma v usklajenost segmentnega projekta mora izvajalec pred pričetkom predmetnih del opozoriti nadzor in odgovornega projektanta predmetnega načrta, da se uskladi pravilna rešitev!</t>
  </si>
  <si>
    <t>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</si>
  <si>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Izbor materialov finalne obdelave bo natančno definiran v načrtu notranje opreme!</t>
  </si>
  <si>
    <t>Popolna ponudba za izvedbo GOI mora vsebovati tudi:</t>
  </si>
  <si>
    <t xml:space="preserve">- vse stroške, ki zajemajo izvedbo del in materiala po popisu GOI del, popisom GOI del za izvedbo priključkov na komunalno, vodovodno, plinovodno, tk, kabelsko in elektro infrastrukturo </t>
  </si>
  <si>
    <t>- vsi splošni in stalni stroški povezani z organizacijo in delo na gradbišču,</t>
  </si>
  <si>
    <t>- transportni stroški v območju in izven območja gradbišča,</t>
  </si>
  <si>
    <t>- splošni stroški pristojbin in davkov upravnih organov pri prijavi gradbišča, pridobivanja raznih dovoljenj in soglasij za izvedbo,</t>
  </si>
  <si>
    <t>- stroški in pridobivanja soglasja za eventuelno zaporo cest,</t>
  </si>
  <si>
    <t>- stroški porabe električne energije, vode in telefona,</t>
  </si>
  <si>
    <t>- stroški nakladanja in razkladanja odvoza odpadkov in ostalega materiala na stalno deponijo izvajalca, razkladanje, eventuelno razgrinjanje ter plačila vseh dovoljenj in potrebne komunalne in energetske pristojbine,</t>
  </si>
  <si>
    <t xml:space="preserve"> - v ceni posamezne postavke morajo biti zajeti vsi potrebni,delovni in pomožni odri</t>
  </si>
  <si>
    <t>- vse stroške uradnega geodeta pri zakoličbi objekta, določitvi kote temeljenja, obiske geodeta med gradnjo, pri kontroli posedkov, ter izdelavi uradnega posnetka izvedenega stanja s podzemnim katastrom, izdelave eventuelne parcelacije ter pripravo potrebne dokumentacije za vpis v zemljiško knjigo,</t>
  </si>
  <si>
    <t>- vse stroške eventuelnega gretja prostorov s "tajfuni",</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</si>
  <si>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dokumentacije za tehnični pregled</t>
  </si>
  <si>
    <t xml:space="preserve">- predajo vseh, v načrte vnešenih sprememb med gradnjo (potrjenih s strani odgovornega vodje projekta, odgovornega projektanta arhitekture in odgovornega nadzornika), </t>
  </si>
  <si>
    <t>- pridobivanja internih soglasij, interne meritve kvalitete vgrajenih materialov, atesti, garancije in potrdila vgrajenih materialov v pripravi dela prevzemnika del,</t>
  </si>
  <si>
    <t>- eventuelni stroški povezani s predstavitvami posameznih predvidenih in vgrajenih materialov investitorju,</t>
  </si>
  <si>
    <t>- stroški, ki nastanejo zaradi prilagajanja teminskega plana izvedbeglede na obstoječe stanje,</t>
  </si>
  <si>
    <t>- stroški vmesnega in finalnega čiščenja prostorov,</t>
  </si>
  <si>
    <t xml:space="preserve">- stroški ureditve  in organizacije gradbišča in izvajanja ukrepov za zagotavljanje varnosti in zdravja pri delu, imenovanju koordinatorja varstva pri delu ter izdelava elaborata varstva pri delu, </t>
  </si>
  <si>
    <t>- izdelavo varnostnega načrta, vključno z nadzorom koordinatorja varstva pri delu</t>
  </si>
  <si>
    <t>- izdelavo vseh v tehničnem poročilu, grafičnih prilogah in popisu navedenih vzorcev</t>
  </si>
  <si>
    <t xml:space="preserve"> - izdelavo delavniških načrtov jeklenih konstrukcij (potrdi jih odg. proj. grad. konst.)</t>
  </si>
  <si>
    <t>- izdelavo montažnih načrtov</t>
  </si>
  <si>
    <t>pločevinasto, nadometno ohišje telekomunikacijske omarice, komplet z vrati, zapiralom, DIN letvami , zbiralkami, prekritji in ostalim drobnim materialom, (dim.400 x 350 x 130mm)</t>
  </si>
  <si>
    <t xml:space="preserve">kot na primer:      Monelpro
STK 4035-13
</t>
  </si>
  <si>
    <t>KRMO-S2, KRMO-S4</t>
  </si>
  <si>
    <t>KRMO-L1</t>
  </si>
  <si>
    <t>KRMO-L2, KRMO-L3,</t>
  </si>
  <si>
    <t>Predmet:</t>
  </si>
  <si>
    <t>Električne inštalacije in električna oprema</t>
  </si>
  <si>
    <t>Junij 2018</t>
  </si>
  <si>
    <t>naprava za neprekinjeno napajanje (UPS), 230V; 3kVA (priklop električnega pogona rolo vrat), kompletno z opremo za pritrditev na steno</t>
  </si>
  <si>
    <t>Popis izdelal:</t>
  </si>
  <si>
    <t>MAT.EL d.o.o.</t>
  </si>
  <si>
    <t>REKAPITULACIJA:</t>
  </si>
  <si>
    <t>podometno tipkalo s simbolom zvonca, komplet z okvirom in dozo za vgradnjo, barva: mat črna</t>
  </si>
  <si>
    <t>kot na primer:
PROMATSTOP CC</t>
  </si>
  <si>
    <t>protipožarna zapora odprtine, Ø100mm s kameno volno in premazom, debelina stene ~0,25m, kompletno s pregledom izvedbe s strani pooblaščenega podjetja</t>
  </si>
  <si>
    <t>izdelava preboja Ø100mm s strojnim vrtanjem skozi betonsko steno debeline ~250mm</t>
  </si>
  <si>
    <t>izdelava preboja Ø60mm s strojnim vrtanjem skozi betonsko steno debeline ~250mm</t>
  </si>
  <si>
    <t>SV1 - Stropno nadgradno svetilo oblikovano po shemi, zunanjih dimenzij: 2000mm x 120mm x 60mm, s prilagojenim nosilcem za montažo na strop, v RAL-u 8022. Opremljeno z linijskim LED virom 3000 lm izhodnega svetlobnega toka, CRI&gt;90,stopnja bleščanja UGR&lt;22 z integriranim napajalnikom moči 25W. Temperatura svetlobe 3000K. Modul (led vir) v posebnem aluminijastem ohišju (LINEA) dimenzij 20mm x 10mm za odvajanje toplote, z notranjim utorom za brezvijačno montažo, zaščiten s pravokotnim opalnim difuzorjem dimenzij 20mm x 12mm s propustnostjo svetlobnega toka 88% v RAL-u istem, kot je ohišje svetila. Zaščiteno IP20 pred delci prahu in vlago. Z vsem potrebnim montažnim materialom, ki preprečuje direktno vijačenje profila na konstrukcijo svetila. Z delovno dobo min. 50 000 ur.                                                                                      Z garancijsko dobo 5 (pet) let.
Svetilo spada v energijski razred: A+</t>
  </si>
  <si>
    <t>SV1.1 - Stropno nadgradno svetilo oblikovano po shemi, zunanjih dimenzij: 1500mm x 120mm x 60mm, s prilagojenim nosilcem za montažo na strop, v RAL-u 8022. Opremljeno z linijskim LED virom 2500 lm izhodnega svetlobnega toka, CRI&gt;90,stopnja bleščanja UGR&lt;22 z integriranim napajalnikom moči 25W. Temperatura svetlobe 3000K. Modul (led vir) v posebnem aluminijastem ohišju (LINEA) dimenzij 20mm x 10mm za odvajanje toplote, z notranjim utorom za brezvijačno montažo, zaščiten s pravokotnim opalnim difuzorjem dimenzij 20mm x 12mm s propustnostjo svetlobnega toka 88% v RAL-u istem, kot je ohišje svetila.. Zaščiteno IP20 pred delci prahu in vlago. Z vsem potrebnim montažnim materialom, ki preprečuje direktno vijačenje profila na konstrukcijo svetila. Z delovno dobo min. 50 000 ur.                                                                                      Z garancijsko dobo 5 (pet) let.
Svetilo spada v energijski razred: A+</t>
  </si>
  <si>
    <t>SV2 - Stropno nadgradno svetilo oblikovano po shemi, zunanjih dimenzij: 2000mm x 120mm x 60mm, s prilagojenim nosilcem za montažo na strop, v RAL-u 8022. Opremljeno z linijskim LED virom 6000 lm izhodnega svetlobnega toka, CRI&gt;90,stopnja bleščanja UGR&lt;22 z integriranim napajalnikom moči 50W. Temperatura svetlobe 3000K. Modul (led vir) v posebnem aluminijastem ohišju(LINEA) dimenzij 20mm x 10mm za odvajanje toplote, z notranjim utorom za brezvijačno montažo, zaščiten s pravokotnim opalnim difuzorjem dimenzij 20mm x 12mm s propustnostjo svetlobnega toka 88% v RAL-u istem, kot je ohišje svetila. Zaščiteno IP20 pred delci prahu in vlago. Z vsem potrebnim montažnim materialom, ki preprečuje direktno vijačenje profila na konstrukcijo svetila. Z delovno dobo min. 50 000 ur.                                                                                      Z garancijsko dobo 5 (pet) let.
Svetilo spada v energijski razred: A+</t>
  </si>
  <si>
    <t>SV3 - Stropno nadgradno linijsko svetilo (LINEA), dimenzije profila: 20mm x 10mm x 1000mm, v RAL-u 8022, z notranjim utorom za brezvijačno montažo. Opremljeno z linijskim LED virom 1500 lm izhodnega svetlobnega toka, CRI&gt;90,stopnja bleščanja UGR&lt;22 z pripadajočim napajalnikom moči 12W. Temperatura svetlobe 3000K. Modul (led vir) zaščiten z silikonsko srajčko ter pravokotnim opalnim difuzorjem dimenzij 20mm x 12mm x 1000mm s propustnostjo svetlobnega toka 88%. Zaščiteno IP54 pred delci prahu in vlago. Z vsem potrebnim montažnim materialom, ki preprečuje direktno vijačenje svetila na strop. Z delovno dobo min. 50 000 ur.                                                                                      Z garancijsko dobo 5 (pet) let.
Svetilo spada v energijski razred: A+</t>
  </si>
  <si>
    <t>SV3.1 -  Stropno nadgradno linijsko svetilo (LINEA), dimenzije profila: 20mm x 10mm x 575mm, v RAL-u 8022, z notranjim utorom za brezvijačno montažo. Opremljeno z linijskim LED virom 800 lm izhodnega svetlobnega toka, CRI&gt;90,stopnja bleščanja UGR&lt;22 z pripadajočim napajalnikom moči 12W. Temperatura svetlobe 3000K. Modul (led vir) zaščiten z silikonsko srajčko ter pravokotnim opalnim difuzorjem dimenzij 20mm x 12mm x 57500mm s propustnostjo svetlobnega toka 88%. Zaščiteno IP54 pred delci prahu in vlago. Z vsem potrebnim montažnim materialom, ki preprečuje direktno vijačenje svetila na strop. Z delovno dobo min. 50 000 ur.                                                                                      Z garancijsko dobo 5 (pet) let.
Svetilo spada v energijski razred: A+</t>
  </si>
  <si>
    <t xml:space="preserve">SV4 -  Stropno nadgradno linijsko svetilo (LINEA), dimenzije profila: 20mm x 10mm x 16800mm, z notranjim utorom za brezvijačno montažo. Opremljeno z linijskim LED virom 25650 lm izhodnega svetlobnega toka, CRI&gt;90,stopnja bleščanja UGR&lt;22 z pripadajočimi napajalniki skupne moči 200W. Linija se obvezno napaja iz dveh koncev !!! Temperatura svetlobe 3000K. Modul (led vir) zaščiten z silikonsko srajčko ter pravokotnim opalnim difuzorjem dimenzij 20mm x 12mm x 16800, s propustnostjo svetlobnega toka 88%. Zaščiteno IP54 pred delci prahu in vlago. Z vsem potrebnim montažnim materialom, ki preprečuje direktno vijačenje svetila na strop/steno. Z delovno dobo min. 50 000 ur.                                                                                      Z garancijsko dobo 5 (pet) let.
Svetilo spada v energijski razred: A+
</t>
  </si>
  <si>
    <t>SV5a - Stropno nadgradno linijsko svetilo, dimenzije profila: 24,5mm x 7,7mm x 1000mm. Opremljeno z linijskim LED virom 1400 lm izhodnega svetlobnega toka, CRI&gt;90,stopnja bleščanja UGR&lt;22 z pripadajočim napajalnikom moči 12W. Temperatura svetlobe 3000K. Modul (led vir) zaščiten z opalnim difuzorjem s kotom sevanja svetlobnega toka 30°, s propustnostjo svetlobnega toka 88%. Zaščiteno IP20 pred delci prahu in vlago. Z vsem potrebnim montažnim materialom, ki preprečuje direktno vijačenje svetila na strop. Z delovno dobo min. 50 000 ur.                                                                                      Z garancijsko dobo 5 (pet) let.
Svetilo spada v energijski razred: A+</t>
  </si>
  <si>
    <t>SV6 - Stropno nadgradno svetilo oblikovano po shemi, zunanjih dimenzij: 2000mm x 120mm x 60mm, s prilagojenim nosilcem za montažo na strop, v RAL-u 8022. Opremljeno z linijskim LED virom 3000 lm izhodnega svetlobnega toka, CRI&gt;90,stopnja bleščanja UGR&lt;22 z integriranim napajalnikom moči 25W, IP65. Temperatura svetlobe 3000K. Modul (led vir) v posebnem aluminijastem ohišju (LINEA) dimenzij 20mm x 10mm za odvajanje toplote, z notranjim utorom za brezvijačno montažo, zaščiten s pravokotnim opalnim difuzorjem dimenzij 20mm x 12mm s propustnostjo svetlobnega toka 88% v RAL-u istem, kot je ohišje svetila. Zaščiteno IP54 pred delci prahu in vlago. Z vsem potrebnim montažnim materialom, ki preprečuje direktno vijačenje profila na konstrukcijo svetila. Z delovno dobo min. 50 000 ur.                                                                                      Z garancijsko dobo 5 (pet) let.
Svetilo spada v energijski razred: A+</t>
  </si>
  <si>
    <t xml:space="preserve">SV6A -  Stropno nadgradno svetilo oblikovano po shemi, zunanjih dimenzij: 2000mm x 120mm x 60mm, s prilagojenim nosilcem za montažo na strop, v RAL-u 8022. Opremljeno z linijskim LED virom 6000 lm izhodnega svetlobnega toka, CRI&gt;90,stopnja bleščanja UGR&lt;22 z integriranim napajalnikom moči 50W, IP65. Temperatura svetlobe 3000K. Modul (led vir) v posebnem aluminijastem ohišju (LINEA) dimenzij 20mm x 10mm za odvajanje toplote, z notranjim utorom za brezvijačno montažo, zaščiten s pravokotnim opalnim difuzorjem dimenzij 20mm x 12mm s propustnostjo svetlobnega toka 88% v RAL-u istem, kot je ohišje svetila. Zaščiteno IP54 pred delci prahu in vlago. Z vsem potrebnim montažnim materialom, ki preprečuje direktno vijačenje profila na konstrukcijo svetila. Z delovno dobo min. 50 000 ur.                                                                                      Z garancijsko dobo 5 (pet) let.
Svetilo spada v energijski razred: A+
</t>
  </si>
  <si>
    <t>SV7 - Stensko vgradno svetilo oblikovano po shemi, zunanjih dimenzij: 1136mm x 120mm x 60mm, s prilagojenim nosilcem za montažo v steno, v RAL-u 8022. Opremljeno z linijskim LED virom 1500 lm izhodnega svetlobnega toka, CRI&gt;90,stopnja bleščanja UGR&lt;22 z integriranim napajalnikom moči 25W, IP65. Temperatura svetlobe 3000K. Modul (led vir) v posebnem aluminijastem ohišju (LINEA) dimenzij 20mm x 10mm za odvajanje toplote, z notranjim utorom za brezvijačno montažo, zaščiten s pravokotnim opalnim difuzorjem dimenzij 20mm x 12mm s propustnostjo svetlobnega toka 88% v RAL-u istem, kot je ohišje svetila. Zaščiteno IP54 pred delci prahu in vlago. Z vsem potrebnim montažnim materialom, ki preprečuje direktno vijačenje profila na konstrukcijo svetila. Z delovno dobo min. 50 000 ur.                                                                                      Z garancijsko dobo 5 (pet) let.
Svetilo spada v energijski razred: A+</t>
  </si>
  <si>
    <t xml:space="preserve">SV8A - Vgradno linijsko svetilo (45° CORNER), zunanjih dimenzij: 26,25mm x 15,08mm x 4860mm,  montirano v ročaj ograje. Opremljeno z linijskim LED virom 7200 lm izhodnega svetlobnega toka, CRI&gt;90,stopnja bleščanja UGR&lt;22 z pripadajočim napajalnikom moči 60W. Temperatura svetlobe 3000K. Modul (led vir) zaščiten z opalnim difuzorjem s propustnostjo svetlobnega toka 88%. Zaščiteno IP20 pred delci prahu in vlago. Z vsem potrebnim montažnim materialom. Z delovno dobo min. 50 000 ur.                                                                                      Z garancijsko dobo 5 (pet) let.
Svetilo spada v energijski razred: A+
</t>
  </si>
  <si>
    <t>kot na primer:     Fobmark
Brdo 8A</t>
  </si>
  <si>
    <t xml:space="preserve">SV8A.1 - Vgradno linijsko svetilo (45° CORNER), zunanjih dimenzij: 26,25mm x 15,08mm x 7390mm, montirano v ročaj ograje. Opremljeno z linijskim LED virom 11000 lm izhodnega svetlobnega toka, CRI&gt;90,stopnja bleščanja UGR&lt;22 z pripadajočim napajalnikom moči 100W. Temperatura svetlobe 3000K. Modul (led vir) zaščiten z opalnim difuzorjem s propustnostjo svetlobnega toka 88%. Zaščiteno IP20 pred delci prahu in vlago. Z vsem potrebnim montažnim materialom. Z delovno dobo min. 50 000 ur.                                                                                      Zgarancijsko dobo 5 (pet) let.
Svetilo spada v energijski razred: A+
</t>
  </si>
  <si>
    <t>kot na primer:     Fobmark
Brdo 8A.1</t>
  </si>
  <si>
    <t>kot na primer:     Fobmark
Brdo 8B</t>
  </si>
  <si>
    <t>SV8B - Vgradno linijsko svetilo, zunanjih dimenzij: 17,5mm x 7mm x 5880mm, montirano v ročaj ograje. Opremljeno z linijskim LED virom 8800 lm izhodnega svetlobnega toka, CRI&gt;90,stopnja bleščanja UGR&lt;22 z pripadajočim napajalnikom moči 75W. Temperatura svetlobe 3000K. Modul (led vir) zaščiten z opalnim difuzorjem s propustnostjo svetlobnega toka 88%. Zaščiteno IP20 pred delci prahu in vlago. Z vsem potrebnim montažnim materialom. Z delovno dobo min. 50 000 ur.                                                                                      Z garancijsko dobo 5 (pet) let.
Svetilo spada v energijski razred: A+</t>
  </si>
  <si>
    <t>SV8B.1 - Vgradno linijsko svetilo, zunanjih dimenzij: 17,5mm x 7mm x 7780mm,  montirano v ročaj ograje. Opremljeno z linijskim LED virom 11600 lm izhodnega svetlobnega toka, CRI&gt;90,stopnja bleščanja UGR&lt;22 z pripadajočim napajalnikom moči 100W. Temperatura svetlobe 3000K. Modul (led vir) zaščiten z opalnim difuzorjem s propustnostjo svetlobnega toka 88%. Zaščiteno IP20 pred delci prahu in vlago. Z vsem potrebnim montažnim materialom. Z delovno dobo min. 50 000 ur.                                                                                      Zgarancijsko dobo 5 (pet) let.
Svetilo spada v energijski razred: A+</t>
  </si>
  <si>
    <t>kot na primer:     Fobmark
Brdo 8B.1</t>
  </si>
  <si>
    <t>SV8C -  Vgradno linijsko svetilo (45° CORNER), zunanjih dimenzij: 26,25mm x 15,08mm x 4960mm, montirano v ročaj ograje. Opremljeno z linijskim LED virom 7500 lm izhodnega svetlobnega toka, CRI&gt;90,stopnja bleščanja UGR&lt;22 z pripadajočim napajalnikom moči 60W, IP65. Temperatura svetlobe 3000K. Modul (led vir) zaščiten z opalnim difuzorjem s propustnostjo svetlobnega toka 88%. Zaščiteno IP54 pred delci prahu in vlago. Z vsem potrebnim montažnim materialom. Z delovno dobo min. 50 000 ur.                                                                                      Z garancijsko dobo 5 (pet) let.
Svetilo spada v energijski razred: A+</t>
  </si>
  <si>
    <t>kot na primer:     Fobmark
Brdo 8C</t>
  </si>
  <si>
    <t>kot na primer:     Fobmark
Brdo 8C.1</t>
  </si>
  <si>
    <t>SV8C.1 - Vgradno linijsko svetilo (45° CORNER), zunanjih dimenzij: 26,25mm x 15,08mm x 4640mm, montirano v ročaj ograje. Opremljeno z linijskim LED virom 7000 lm izhodnega svetlobnega toka, CRI&gt;90,stopnja bleščanja UGR&lt;22 z pripadajočim napajalnikom moči 60W, IP65. Temperatura svetlobe 3000K. Modul (led vir) zaščiten z opalnim difuzorjem s propustnostjo svetlobnega toka 88%. Zaščiteno IP54 pred delci prahu in vlago. Z vsem potrebnim montažnim materialom. Z delovno dobo min. 50 000 ur.                                                                                      Zgarancijsko dobo 5 (pet) let.
Svetilo spada v energijski razred: A+</t>
  </si>
  <si>
    <t>SV8C.2 -  Vgradno linijsko svetilo (45° CORNER), zunanjih dimenzij: 26,25mm x 15,08mm x 4060mm, montirano v ročaj ograje. Opremljeno z linijskim LED virom 6100 lm izhodnega svetlobnega toka, CRI&gt;90,stopnja bleščanja UGR&lt;22 z pripadajočim napajalnikom moči 60W, IP65. Temperatura svetlobe 3000K. Modul (led vir) zaščiten z opalnim difuzorjem s propustnostjo svetlobnega toka 88%. Zaščiteno IP54 pred delci prahu in vlago. Z vsem potrebnim montažnim materialom. Z delovno dobo min. 50 000 ur.                                                                                      Zgarancijsko dobo 5 (pet) let.
Svetilo spada v energijski razred: A+</t>
  </si>
  <si>
    <t>kot na primer:     Fobmark
Brdo 8C.2</t>
  </si>
  <si>
    <t>SV8C.3 -  Vgradno linijsko svetilo (45° CORNER), zunanjih dimenzij: 26,25mm x 15,08mm x 3800mm, montirano v ročaj ograje. Opremljeno z linijskim LED virom 5700 lm izhodnega svetlobnega toka, CRI&gt;90,stopnja bleščanja UGR&lt;22 z pripadajočim napajalnikom moči 50W, IP65. Temperatura svetlobe 3000K. Modul (led vir) zaščiten z opalnim difuzorjem s propustnostjo svetlobnega toka 88%. Zaščiteno IP54 pred delci prahu in vlago. Z vsem potrebnim montažnim materialom. Z delovno dobo min. 50 000 ur.                                                                                      Zgarancijsko dobo 5 (pet) let.
Svetilo spada v energijski razred: A+</t>
  </si>
  <si>
    <t>kot na primer:     Fobmark
Brdo 8C.3</t>
  </si>
  <si>
    <t>SV9 - Stensko nadgradno linijsko svetilo, zunanjih dimenzij: 43mm x 38mm x 1800mm, v RAL-u po detajlu arhitekta. Opremljeno z linijskim LED virom 2260 lm izhodnega svetlobnega toka, CRI&gt;80,stopnja bleščanja UGR&lt;22 z pripadajočim napajalnikom. Temperatura svetlobe 3000K. Ohišje iz ekstrudiranega aluminija. Modul (led vir) opremljen z "wall grazing" optiko. Zaščiteno IP66 pred delci prahu in vlago. Z vsem potrebnim montažnim materialom. Z delovno dobo min. 50 000 ur.                                                                                      Z garancijsko dobo 5 (pet) let.
Svetilo spada v energijski razred: A+</t>
  </si>
  <si>
    <t>SV10 - Zunanje svetilo, opremljeno z LED virom moči 22W/2100 lm/, CRI&gt;80 ter Mac Adams 3,stopnja bleščanja UGR&lt;22 s pripadajočim napajalnikom. Temperatura svetlobe 3000K. IP65 pred delci prahu in vlago. Pripadajoči konektor IP68. Svetilka ima stopnjo varnosti oči (risk free - RG 0) po standardu EN6247:2008. Svetilka ustreza standardom CEI EN 60598-1, UNI EN 12464-1. Z delovno dobo 50 000 ur.                                                                                      Z garancijsko dobo 5 (pet) let.
Svetilo spada v energijski razred: A+</t>
  </si>
  <si>
    <t>SV12 - Zunanje svetilo, oblikovano po detajlu arhitekture, v katero se vgadi LED linija za enostransko reprodukcijo svetlobe 1500lm/m s pripadajočim napajalnikom. Temperatura svetlobe 2700K. IP66 pred delci prahu in vlago. Pripadajoči konektor IP68. Svetilka ustreza standardom CEI EN 60598-1, UNI EN 12464-1. Z delovno dobo 50 000 ur.                                                                                      Z garancijsko dobo 5 (pet) let.
Svetilo spada v energijski razred: A+</t>
  </si>
  <si>
    <t>SV11 - Zunanje svetilo, oblikovano po detajlu arhitekture, v katero se vgradi LED linija, stranska reprodukcija svetlobe 1500lm/m s pripadajočim napajalnikom.  Temperatura svetlobe 2700K. IP66 pred delci prahu in vlage. Pripadajoči konektor IP68. Svetilka ustreza standardom CEI EN 60598-1, UNI EN 12464-1. Z delovno dobo 50 000 ur.                                                                                      Z garancijsko dobo 5 (pet) let.
Svetilo spada v energijski razred: A+</t>
  </si>
  <si>
    <t>SV14 - Svetilo v garažah, opremljeno z LED virom moči 44W/4380 lm/, CRI&gt;80 ter Mac Adams 3,stopnja bleščanja UGR&lt;22 s pripadajočim napajalnikom. Temperatura svetlobe 3000K. IP65 pred delci prahu in vlago. Pripadajoči konektor IP68. Svetilka ima stopnjo varnosti oči (risk free - RG 0) po standardu EN6247:2008. Svetilka ustreza standardom CEI EN 60598-1, UNI EN 12464-1. Z delovno dobo 50 000 ur.                                                                                      Z garancijsko dobo 5 (pet) let.
Svetilo spada v energijski razred: A+</t>
  </si>
  <si>
    <t>SV14.1 - Svetilo na dovoznih rampah, oblikovano po detajlu arhitekture, dimenzij 1600mm x 200mm x 100mm, opremljeno z LED virom moči 44W/4380 lm/, CRI&gt;80 ter Mac Adams 3,stopnja bleščanja UGR&lt;22 s pripadajočim napajalnikom. Temperatura svetlobe 3000K. IP65 pred delci prahu in vlago. Pripadajoči konektor IP68. Svetilka ima stopnjo varnosti oči (risk free - RG 0) po standardu EN6247:2008. Svetilka ustreza standardom CEI EN 60598-1, UNI EN 12464-1. Z delovno dobo 50 000 ur.                                                                                      Z garancijsko dobo 5 (pet) let.
Svetilo spada v energijski razred: A+</t>
  </si>
  <si>
    <t>kot na primer:    Fobmark
Tip: Bedo 14.1</t>
  </si>
  <si>
    <t>kot na primer: Landis&amp;Gyr
ZMXi320CQU1L1D3</t>
  </si>
  <si>
    <t>kot na primer:      Landis&amp;Gyr
ZMXi320CQU1L1D3</t>
  </si>
  <si>
    <t>kot na primer:      ZMXi320CQU1L1D3</t>
  </si>
  <si>
    <t>kot na primer:      Iskraemeco
MT880 - D2A42R56</t>
  </si>
  <si>
    <t xml:space="preserve">SV15 - Stropno nadgradno svetilo, dimenzij: fi=300mm, višine 61mm. Opremljeno z LED virom moči 24W/1800 lm,  z integriranim napajalnikom. Temperatura svetlobe 3000K. Ohišje svetila iz polikarbonata s simetrično reprodukcijo svetlobe, zaščiteno IP65 pred delci prahu in vlago. S pripadajočim elementom za montažo. </t>
  </si>
  <si>
    <t>kot na primer:     iGuzzini
Tip: Linealuce mini, 2BH23</t>
  </si>
  <si>
    <t>nadometno, zatemnilno stikalo z vgrajenim senzorjem</t>
  </si>
  <si>
    <t>kot na primer:      Schrack
BZT27800</t>
  </si>
  <si>
    <t>SV5 - Stropno nadgradno linijsko svetilo, dimenzije profila: 24,5mm x 7,7mm x 950mm. Opremljeno z linijskim LED virom 1000 lm izhodnega svetlobnega toka, CRI&gt;90,stopnja bleščanja UGR&lt;22 z pripadajočim napajalnikom moči 10W. Temperatura svetlobe 3000K. Modul (led vir) zaščiten z opalnim difuzorjem s kotom sevanja svetlobnega toka 30°, s propustnostjo svetlobnega toka 88%. Zaščiteno IP20 pred delci prahu in vlago. Z vsem potrebnim montažnim materialom, ki preprečuje direktno vijačenje svetila na strop. Z delovno dobo min. 50 000 ur.                                                                                      Z garancijsko dobo 5 (pet) let.
Svetilo spada v energijski razred: A+</t>
  </si>
  <si>
    <t>Čitalec brezkontaktni  kartic, domet branja  min. 1,5 m, kompletno z inštalacijskim materialom</t>
  </si>
  <si>
    <t>Kartica pristopne kontrole, domet branja  min. 1,5 m</t>
  </si>
  <si>
    <t>zunanja, audio domofonska enota v alu. ohišju dim.: 221 x 146 x 3, 4 tipkami za poziv, tipko za osvetlitev napisov, kompletno z vgradno dozo</t>
  </si>
  <si>
    <t>zunanja, audio domofonska enota v alu. ohišju dim.: 221 x 146 x 3, 6 tipkami za poziv, tipko za osvetlitev napisov, kompletno z vgradno dozo</t>
  </si>
  <si>
    <t>zunanja, audio domofonska enota v alu. ohišju dim.___ x 146 x 3, 22 tipkami za poziv, tipko za osvetlitev napisov, kompletno z vgradno dozo (izvedba z enim stolpcem tipk)</t>
  </si>
  <si>
    <t>digitalna, zunanja, audio domofonska enota v alu. ohišju dim.: ___ x 146 x 3, 26 tipkami za poziv, tipko za osvetlitev napisov, kompletno z vgradno dozo (izvedba z enim stolpcem tipk)</t>
  </si>
  <si>
    <t>digitalna, zunanja, audio domofonska enota v alu. ohišju dim.: ___ x 146 x 3, 32 tipkami za poziv, tipko za osvetlitev napisov, kompletno z vgradno dozo (izvedba z enim stolpcem tipk)</t>
  </si>
  <si>
    <t>digitalna, zunanja, audio domofonska enota v alu. ohišju dim.: ___ x 146 x 3, 36 tipkami za poziv, tipko za osvetlitev napisov, kompletno z vgradno dozo (izvedba z enim stolpcem tipk)</t>
  </si>
  <si>
    <t>SV13 - Talno prostostoječe svetilo, dimenzij: fi=200mm, višine 950mm. Opremljeno z LED virom moči 38W/3350 lm, z integriranim napajalnikom. Temperatura svetlobe 3000K. Ohišje svetila iz ekstrudiranega aluminija z asimetrično reprodukcijo svetlobe, zaščiteno IP65 pred delci prahu in vlago. S pripadajočim elementom za vgradnjo v tla. Svetilka ima stopnjo varnosti oči (risk free - RG 0) po standardu EN6247:2008. Svetilka ustreza standardom CEI EN 60598-1, UNI EN 12464-1. Z delovno dobo 50 000 ur.                                                                                      Z garancijsko dobo 5 (pet) let.
Svetilo spada v energijski razred: A+</t>
  </si>
  <si>
    <t>kot na primer:    SIMES 
ICON H 950mm</t>
  </si>
  <si>
    <t xml:space="preserve">kletna
etaža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</si>
</sst>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0.00\ &quot;€&quot;;[Red]\-#,##0.00\ &quot;€&quot;"/>
    <numFmt numFmtId="164" formatCode="_-* #,##0.00\ &quot;SIT&quot;_-;\-* #,##0.00\ &quot;SIT&quot;_-;_-* &quot;-&quot;??\ &quot;SIT&quot;_-;_-@_-"/>
    <numFmt numFmtId="165" formatCode="#,##0.00\ [$€-1]"/>
    <numFmt numFmtId="166" formatCode="_-* #,##0.00\ [$€-1]_-;\-* #,##0.00\ [$€-1]_-;_-* &quot;-&quot;??\ [$€-1]_-;_-@_-"/>
    <numFmt numFmtId="167" formatCode="_-* #,##0.00\ [$€-424]_-;\-* #,##0.00\ [$€-424]_-;_-* &quot;-&quot;??\ [$€-424]_-;_-@_-"/>
    <numFmt numFmtId="168" formatCode="_(&quot;$&quot;* #,##0_);_(&quot;$&quot;* \(#,##0\);_(&quot;$&quot;* &quot;-&quot;_);_(@_)"/>
    <numFmt numFmtId="169" formatCode="_(&quot;$&quot;* #,##0.00_);_(&quot;$&quot;* \(#,##0.00\);_(&quot;$&quot;* &quot;-&quot;??_);_(@_)"/>
    <numFmt numFmtId="170" formatCode="#,##0.00;[Red]\-#,##0.00"/>
    <numFmt numFmtId="171" formatCode="#,##0;\-#,##0"/>
    <numFmt numFmtId="172" formatCode="#,##0.00\ [$€-40B]"/>
    <numFmt numFmtId="173" formatCode="_-* #,##0.00&quot; SIT&quot;_-;\-* #,##0.00&quot; SIT&quot;_-;_-* \-??&quot; SIT&quot;_-;_-@_-"/>
    <numFmt numFmtId="174" formatCode="\$#,##0.00_);[Red]&quot;($&quot;#,##0.00\)"/>
    <numFmt numFmtId="175" formatCode="&quot;SIT&quot;#,##0_);&quot;(SIT&quot;#,##0\)"/>
    <numFmt numFmtId="176" formatCode="mmmm\ d&quot;, &quot;yyyy"/>
    <numFmt numFmtId="177" formatCode="_-* #,##0.00\ _S_I_T_-;\-* #,##0.00\ _S_I_T_-;_-* \-??\ _S_I_T_-;_-@_-"/>
  </numFmts>
  <fonts count="34">
    <font>
      <sz val="10"/>
      <name val="Arial CE"/>
      <charset val="238"/>
    </font>
    <font>
      <sz val="10"/>
      <name val="Arial CE"/>
      <charset val="238"/>
    </font>
    <font>
      <sz val="10"/>
      <name val="Arial"/>
      <family val="2"/>
      <charset val="238"/>
    </font>
    <font>
      <b/>
      <sz val="10"/>
      <name val="Arial CE"/>
      <charset val="238"/>
    </font>
    <font>
      <sz val="8"/>
      <name val="Arial CE"/>
      <charset val="238"/>
    </font>
    <font>
      <sz val="10"/>
      <name val="Arial CE"/>
      <charset val="238"/>
    </font>
    <font>
      <b/>
      <sz val="10"/>
      <name val="Arial"/>
      <family val="2"/>
      <charset val="238"/>
    </font>
    <font>
      <sz val="10"/>
      <name val="Symbol"/>
      <family val="1"/>
      <charset val="2"/>
    </font>
    <font>
      <vertAlign val="superscript"/>
      <sz val="10"/>
      <name val="Arial"/>
      <family val="2"/>
      <charset val="238"/>
    </font>
    <font>
      <sz val="10"/>
      <name val="Arial"/>
      <family val="2"/>
    </font>
    <font>
      <b/>
      <sz val="10"/>
      <name val="Arial CE"/>
      <family val="2"/>
      <charset val="238"/>
    </font>
    <font>
      <b/>
      <sz val="10"/>
      <color indexed="10"/>
      <name val="Arial CE"/>
      <family val="2"/>
      <charset val="238"/>
    </font>
    <font>
      <sz val="10"/>
      <name val="Arial CE"/>
      <family val="2"/>
      <charset val="238"/>
    </font>
    <font>
      <b/>
      <sz val="11"/>
      <name val="Arial CE"/>
      <family val="2"/>
      <charset val="238"/>
    </font>
    <font>
      <b/>
      <sz val="14"/>
      <name val="Arial CE"/>
      <charset val="238"/>
    </font>
    <font>
      <b/>
      <sz val="14"/>
      <name val="Arial"/>
      <family val="2"/>
      <charset val="238"/>
    </font>
    <font>
      <b/>
      <sz val="12"/>
      <name val="Arial"/>
      <family val="2"/>
      <charset val="238"/>
    </font>
    <font>
      <sz val="10"/>
      <name val="Calibri"/>
      <family val="2"/>
      <charset val="238"/>
    </font>
    <font>
      <b/>
      <sz val="11"/>
      <name val="Arial"/>
      <family val="2"/>
      <charset val="238"/>
    </font>
    <font>
      <sz val="9"/>
      <name val="Arial CE"/>
      <charset val="238"/>
    </font>
    <font>
      <b/>
      <sz val="9"/>
      <name val="Arial"/>
      <family val="2"/>
      <charset val="238"/>
    </font>
    <font>
      <sz val="9"/>
      <name val="Arial"/>
      <family val="2"/>
      <charset val="238"/>
    </font>
    <font>
      <sz val="11"/>
      <color indexed="8"/>
      <name val="Calibri"/>
      <family val="2"/>
      <charset val="238"/>
    </font>
    <font>
      <sz val="9"/>
      <name val="Futura Prins"/>
      <charset val="238"/>
    </font>
    <font>
      <u/>
      <sz val="10"/>
      <color indexed="12"/>
      <name val="MS Sans Serif"/>
      <family val="2"/>
      <charset val="238"/>
    </font>
    <font>
      <b/>
      <sz val="18"/>
      <color indexed="56"/>
      <name val="Cambria"/>
      <family val="2"/>
      <charset val="238"/>
    </font>
    <font>
      <sz val="10"/>
      <name val="Times New Roman CE"/>
      <family val="1"/>
      <charset val="238"/>
    </font>
    <font>
      <sz val="10"/>
      <name val="MS Sans Serif"/>
      <family val="2"/>
      <charset val="238"/>
    </font>
    <font>
      <sz val="12"/>
      <name val="Arial CE"/>
      <family val="2"/>
      <charset val="238"/>
    </font>
    <font>
      <sz val="11"/>
      <name val="Futura Prins"/>
      <charset val="238"/>
    </font>
    <font>
      <sz val="11"/>
      <color theme="1"/>
      <name val="Calibri"/>
      <family val="2"/>
      <charset val="238"/>
      <scheme val="minor"/>
    </font>
    <font>
      <sz val="10"/>
      <color theme="1"/>
      <name val="Arial CE"/>
      <charset val="238"/>
    </font>
    <font>
      <sz val="10"/>
      <color theme="1"/>
      <name val="Arial"/>
      <family val="2"/>
      <charset val="238"/>
    </font>
    <font>
      <sz val="9"/>
      <color theme="1"/>
      <name val="Arial"/>
      <family val="2"/>
      <charset val="238"/>
    </font>
  </fonts>
  <fills count="7">
    <fill>
      <patternFill patternType="none"/>
    </fill>
    <fill>
      <patternFill patternType="gray125"/>
    </fill>
    <fill>
      <patternFill patternType="solid">
        <fgColor indexed="22"/>
        <bgColor indexed="31"/>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2"/>
        <bgColor indexed="64"/>
      </patternFill>
    </fill>
  </fills>
  <borders count="52">
    <border>
      <left/>
      <right/>
      <top/>
      <bottom/>
      <diagonal/>
    </border>
    <border>
      <left style="hair">
        <color indexed="8"/>
      </left>
      <right style="hair">
        <color indexed="8"/>
      </right>
      <top style="hair">
        <color indexed="8"/>
      </top>
      <bottom style="hair">
        <color indexed="8"/>
      </bottom>
      <diagonal/>
    </border>
    <border>
      <left style="double">
        <color indexed="8"/>
      </left>
      <right style="double">
        <color indexed="8"/>
      </right>
      <top style="double">
        <color indexed="8"/>
      </top>
      <bottom style="double">
        <color indexed="8"/>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medium">
        <color indexed="64"/>
      </right>
      <top/>
      <bottom/>
      <diagonal/>
    </border>
    <border>
      <left style="medium">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dotted">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bottom style="medium">
        <color indexed="64"/>
      </bottom>
      <diagonal/>
    </border>
    <border>
      <left style="medium">
        <color indexed="64"/>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bottom/>
      <diagonal/>
    </border>
    <border>
      <left/>
      <right style="dotted">
        <color indexed="64"/>
      </right>
      <top style="medium">
        <color indexed="64"/>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style="dotted">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bottom style="medium">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tted">
        <color indexed="64"/>
      </left>
      <right/>
      <top/>
      <bottom style="dotted">
        <color indexed="64"/>
      </bottom>
      <diagonal/>
    </border>
    <border>
      <left/>
      <right/>
      <top/>
      <bottom style="dotted">
        <color indexed="64"/>
      </bottom>
      <diagonal/>
    </border>
  </borders>
  <cellStyleXfs count="104">
    <xf numFmtId="0" fontId="0" fillId="0" borderId="0"/>
    <xf numFmtId="170" fontId="12" fillId="0" borderId="0" applyFill="0" applyBorder="0" applyAlignment="0" applyProtection="0"/>
    <xf numFmtId="170" fontId="12" fillId="0" borderId="0" applyFill="0" applyBorder="0" applyAlignment="0" applyProtection="0"/>
    <xf numFmtId="171" fontId="2" fillId="0" borderId="0" applyFill="0" applyBorder="0" applyAlignment="0" applyProtection="0"/>
    <xf numFmtId="164" fontId="1" fillId="0" borderId="0" applyFont="0" applyFill="0" applyBorder="0" applyAlignment="0" applyProtection="0"/>
    <xf numFmtId="172" fontId="12" fillId="0" borderId="0" applyFill="0" applyBorder="0" applyAlignment="0" applyProtection="0"/>
    <xf numFmtId="172" fontId="12" fillId="0" borderId="0" applyFill="0" applyBorder="0" applyAlignment="0" applyProtection="0"/>
    <xf numFmtId="172" fontId="12" fillId="0" borderId="0" applyFill="0" applyBorder="0" applyAlignment="0" applyProtection="0"/>
    <xf numFmtId="173" fontId="12" fillId="0" borderId="0" applyFill="0" applyBorder="0" applyAlignment="0" applyProtection="0"/>
    <xf numFmtId="174" fontId="12" fillId="0" borderId="0" applyFill="0" applyBorder="0" applyAlignment="0" applyProtection="0"/>
    <xf numFmtId="175" fontId="2" fillId="0" borderId="0" applyFill="0" applyBorder="0" applyAlignment="0" applyProtection="0"/>
    <xf numFmtId="176" fontId="2" fillId="0" borderId="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23" fillId="0" borderId="1" applyAlignment="0"/>
    <xf numFmtId="0" fontId="23" fillId="0" borderId="1" applyAlignment="0"/>
    <xf numFmtId="0" fontId="23" fillId="0" borderId="1">
      <alignment vertical="top" wrapText="1"/>
    </xf>
    <xf numFmtId="2" fontId="2" fillId="0" borderId="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0" borderId="0"/>
    <xf numFmtId="0" fontId="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2" fillId="0" borderId="0"/>
    <xf numFmtId="0" fontId="9" fillId="0" borderId="0"/>
    <xf numFmtId="0" fontId="22" fillId="0" borderId="0"/>
    <xf numFmtId="0" fontId="12" fillId="0" borderId="0"/>
    <xf numFmtId="0" fontId="26" fillId="0" borderId="0"/>
    <xf numFmtId="0" fontId="2" fillId="0" borderId="0"/>
    <xf numFmtId="0" fontId="2" fillId="0" borderId="0"/>
    <xf numFmtId="0" fontId="30" fillId="0" borderId="0"/>
    <xf numFmtId="0" fontId="2" fillId="0" borderId="0"/>
    <xf numFmtId="0" fontId="2" fillId="0" borderId="0"/>
    <xf numFmtId="0" fontId="12" fillId="0" borderId="0"/>
    <xf numFmtId="2" fontId="5" fillId="0" borderId="0"/>
    <xf numFmtId="0" fontId="12" fillId="0" borderId="0"/>
    <xf numFmtId="0" fontId="22" fillId="0" borderId="0"/>
    <xf numFmtId="2" fontId="5" fillId="0" borderId="0"/>
    <xf numFmtId="0" fontId="22" fillId="0" borderId="0"/>
    <xf numFmtId="0" fontId="22" fillId="0" borderId="0"/>
    <xf numFmtId="0" fontId="2" fillId="0" borderId="0"/>
    <xf numFmtId="0" fontId="12" fillId="0" borderId="0"/>
    <xf numFmtId="0" fontId="12" fillId="0" borderId="0"/>
    <xf numFmtId="0" fontId="22" fillId="0" borderId="0"/>
    <xf numFmtId="0" fontId="22" fillId="0" borderId="0"/>
    <xf numFmtId="0" fontId="5" fillId="0" borderId="0"/>
    <xf numFmtId="0" fontId="2" fillId="0" borderId="0"/>
    <xf numFmtId="0" fontId="22" fillId="0" borderId="0"/>
    <xf numFmtId="0" fontId="27" fillId="0" borderId="0">
      <alignment vertical="top"/>
    </xf>
    <xf numFmtId="0" fontId="26" fillId="0" borderId="0"/>
    <xf numFmtId="2" fontId="5" fillId="0" borderId="0"/>
    <xf numFmtId="0" fontId="12" fillId="0" borderId="0"/>
    <xf numFmtId="0" fontId="12" fillId="0" borderId="0"/>
    <xf numFmtId="0" fontId="12" fillId="0" borderId="0"/>
    <xf numFmtId="0" fontId="1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8" fillId="0" borderId="0">
      <alignment wrapText="1"/>
    </xf>
    <xf numFmtId="0" fontId="27"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9" fontId="2" fillId="0" borderId="0" applyFill="0" applyBorder="0" applyAlignment="0" applyProtection="0"/>
    <xf numFmtId="49" fontId="29" fillId="2" borderId="2">
      <alignment horizontal="center" vertical="top" wrapText="1"/>
    </xf>
    <xf numFmtId="0" fontId="12" fillId="0" borderId="0"/>
    <xf numFmtId="174" fontId="12" fillId="0" borderId="0" applyFill="0" applyBorder="0" applyAlignment="0" applyProtection="0"/>
    <xf numFmtId="170" fontId="12" fillId="0" borderId="0" applyFill="0" applyBorder="0" applyAlignment="0" applyProtection="0"/>
    <xf numFmtId="177" fontId="2" fillId="0" borderId="0" applyFill="0" applyBorder="0" applyAlignment="0" applyProtection="0"/>
    <xf numFmtId="177" fontId="2" fillId="0" borderId="0" applyFill="0" applyBorder="0" applyAlignment="0" applyProtection="0"/>
  </cellStyleXfs>
  <cellXfs count="323">
    <xf numFmtId="0" fontId="0" fillId="0" borderId="0" xfId="0"/>
    <xf numFmtId="0" fontId="0" fillId="0" borderId="0" xfId="0" applyFont="1" applyBorder="1"/>
    <xf numFmtId="0" fontId="2" fillId="3" borderId="3" xfId="0" applyFont="1" applyFill="1" applyBorder="1" applyAlignment="1">
      <alignment horizontal="justify" vertical="top" wrapText="1"/>
    </xf>
    <xf numFmtId="0" fontId="2" fillId="3" borderId="4" xfId="0" applyFont="1" applyFill="1" applyBorder="1" applyAlignment="1">
      <alignment horizontal="justify"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justify" vertical="top" wrapText="1"/>
    </xf>
    <xf numFmtId="165" fontId="0" fillId="3" borderId="0" xfId="0" applyNumberFormat="1" applyFont="1" applyFill="1" applyAlignment="1">
      <alignment horizontal="right" vertical="top"/>
    </xf>
    <xf numFmtId="0" fontId="0" fillId="3" borderId="6" xfId="0" applyFont="1" applyFill="1" applyBorder="1" applyAlignment="1">
      <alignment vertical="top"/>
    </xf>
    <xf numFmtId="0" fontId="2" fillId="3" borderId="7" xfId="0" applyFont="1" applyFill="1" applyBorder="1" applyAlignment="1">
      <alignment horizontal="left" vertical="top" wrapText="1"/>
    </xf>
    <xf numFmtId="0" fontId="2" fillId="3" borderId="4" xfId="0" applyFont="1" applyFill="1" applyBorder="1" applyAlignment="1">
      <alignment horizontal="left" vertical="top" wrapText="1"/>
    </xf>
    <xf numFmtId="0" fontId="0" fillId="3" borderId="0" xfId="0" applyFont="1" applyFill="1" applyAlignment="1">
      <alignment horizontal="left" vertical="top"/>
    </xf>
    <xf numFmtId="165" fontId="3" fillId="3" borderId="0" xfId="0" applyNumberFormat="1" applyFont="1" applyFill="1" applyAlignment="1">
      <alignment horizontal="right" vertical="top"/>
    </xf>
    <xf numFmtId="0" fontId="2" fillId="3" borderId="0" xfId="0" applyFont="1" applyFill="1" applyAlignment="1">
      <alignment vertical="top"/>
    </xf>
    <xf numFmtId="165" fontId="6" fillId="3" borderId="0" xfId="0" applyNumberFormat="1" applyFont="1" applyFill="1" applyBorder="1" applyAlignment="1">
      <alignment horizontal="right" vertical="top" wrapText="1"/>
    </xf>
    <xf numFmtId="0" fontId="2" fillId="3" borderId="8" xfId="0" applyFont="1" applyFill="1" applyBorder="1" applyAlignment="1">
      <alignment horizontal="justify" vertical="top" wrapText="1"/>
    </xf>
    <xf numFmtId="0" fontId="2" fillId="3" borderId="8" xfId="0" applyFont="1" applyFill="1" applyBorder="1" applyAlignment="1">
      <alignment horizontal="left" vertical="top" wrapText="1"/>
    </xf>
    <xf numFmtId="0" fontId="2" fillId="3" borderId="5" xfId="0" applyFont="1" applyFill="1" applyBorder="1" applyAlignment="1">
      <alignment vertical="top" wrapText="1"/>
    </xf>
    <xf numFmtId="0" fontId="2" fillId="3" borderId="9" xfId="0" applyFont="1" applyFill="1" applyBorder="1" applyAlignment="1">
      <alignment horizontal="justify" vertical="top" wrapText="1"/>
    </xf>
    <xf numFmtId="0" fontId="2" fillId="3" borderId="10" xfId="0" applyFont="1" applyFill="1" applyBorder="1" applyAlignment="1">
      <alignment horizontal="justify" vertical="top" wrapText="1"/>
    </xf>
    <xf numFmtId="165" fontId="5" fillId="3" borderId="0" xfId="4" applyNumberFormat="1" applyFont="1" applyFill="1" applyAlignment="1">
      <alignment horizontal="right" vertical="top"/>
    </xf>
    <xf numFmtId="0" fontId="2" fillId="3" borderId="11" xfId="0" applyFont="1" applyFill="1" applyBorder="1" applyAlignment="1">
      <alignment horizontal="justify" vertical="top" wrapText="1"/>
    </xf>
    <xf numFmtId="0" fontId="2" fillId="3" borderId="11" xfId="0" applyFont="1" applyFill="1" applyBorder="1" applyAlignment="1">
      <alignment horizontal="left" vertical="top" wrapText="1"/>
    </xf>
    <xf numFmtId="0" fontId="2" fillId="3" borderId="0" xfId="0" applyFont="1" applyFill="1" applyBorder="1" applyAlignment="1">
      <alignment horizontal="left" vertical="top" wrapText="1"/>
    </xf>
    <xf numFmtId="0" fontId="3" fillId="3" borderId="6" xfId="0" applyFont="1" applyFill="1" applyBorder="1" applyAlignment="1">
      <alignment vertical="top"/>
    </xf>
    <xf numFmtId="0" fontId="0" fillId="3" borderId="4" xfId="0" applyFont="1" applyFill="1" applyBorder="1" applyAlignment="1">
      <alignment vertical="top"/>
    </xf>
    <xf numFmtId="0" fontId="2" fillId="3" borderId="12" xfId="0" applyFont="1" applyFill="1" applyBorder="1" applyAlignment="1">
      <alignment horizontal="justify" vertical="top" wrapText="1"/>
    </xf>
    <xf numFmtId="0" fontId="2" fillId="3" borderId="12" xfId="0" applyFont="1" applyFill="1" applyBorder="1" applyAlignment="1">
      <alignment horizontal="left" vertical="top" wrapText="1"/>
    </xf>
    <xf numFmtId="0" fontId="0" fillId="3" borderId="0" xfId="0" applyFont="1" applyFill="1" applyBorder="1" applyAlignment="1">
      <alignment vertical="top"/>
    </xf>
    <xf numFmtId="165" fontId="5" fillId="3" borderId="0" xfId="4" applyNumberFormat="1" applyFont="1" applyFill="1" applyAlignment="1">
      <alignment vertical="top"/>
    </xf>
    <xf numFmtId="0" fontId="2" fillId="3" borderId="4" xfId="0" applyFont="1" applyFill="1" applyBorder="1" applyAlignment="1">
      <alignment vertical="top" wrapText="1"/>
    </xf>
    <xf numFmtId="0" fontId="2" fillId="3" borderId="11" xfId="0" applyFont="1" applyFill="1" applyBorder="1" applyAlignment="1">
      <alignment vertical="top" wrapText="1"/>
    </xf>
    <xf numFmtId="0" fontId="2" fillId="3" borderId="6" xfId="0" applyFont="1" applyFill="1" applyBorder="1" applyAlignment="1">
      <alignment vertical="top"/>
    </xf>
    <xf numFmtId="0" fontId="2" fillId="3" borderId="3" xfId="0" applyFont="1" applyFill="1" applyBorder="1" applyAlignment="1" applyProtection="1">
      <alignment horizontal="left" vertical="top"/>
    </xf>
    <xf numFmtId="0" fontId="2" fillId="3" borderId="13" xfId="0" applyFont="1" applyFill="1" applyBorder="1" applyAlignment="1">
      <alignment horizontal="justify" vertical="top" wrapText="1"/>
    </xf>
    <xf numFmtId="0" fontId="3" fillId="3" borderId="0" xfId="0" applyFont="1" applyFill="1" applyBorder="1" applyAlignment="1">
      <alignment vertical="top"/>
    </xf>
    <xf numFmtId="0" fontId="2" fillId="3" borderId="14" xfId="0" applyFont="1" applyFill="1" applyBorder="1" applyAlignment="1">
      <alignment horizontal="left" vertical="top" wrapText="1"/>
    </xf>
    <xf numFmtId="0" fontId="31" fillId="3" borderId="6" xfId="0" applyFont="1" applyFill="1" applyBorder="1" applyAlignment="1">
      <alignment vertical="top"/>
    </xf>
    <xf numFmtId="0" fontId="31" fillId="3" borderId="0" xfId="0" applyFont="1" applyFill="1" applyAlignment="1">
      <alignment vertical="top"/>
    </xf>
    <xf numFmtId="0" fontId="32" fillId="3" borderId="4" xfId="0" applyFont="1" applyFill="1" applyBorder="1" applyAlignment="1">
      <alignment horizontal="justify" vertical="top" wrapText="1"/>
    </xf>
    <xf numFmtId="0" fontId="32" fillId="3" borderId="4" xfId="0" applyFont="1" applyFill="1" applyBorder="1" applyAlignment="1">
      <alignment horizontal="left" vertical="top" wrapText="1"/>
    </xf>
    <xf numFmtId="0" fontId="2" fillId="3" borderId="3" xfId="0" applyFont="1" applyFill="1" applyBorder="1" applyAlignment="1">
      <alignment vertical="top" wrapText="1"/>
    </xf>
    <xf numFmtId="0" fontId="6" fillId="3" borderId="8" xfId="0" applyFont="1" applyFill="1" applyBorder="1" applyAlignment="1">
      <alignment horizontal="justify" vertical="top" wrapText="1"/>
    </xf>
    <xf numFmtId="0" fontId="2" fillId="3" borderId="9" xfId="0" applyFont="1" applyFill="1" applyBorder="1" applyAlignment="1">
      <alignment horizontal="left" vertical="top" wrapText="1"/>
    </xf>
    <xf numFmtId="0" fontId="2" fillId="3" borderId="8" xfId="0" applyFont="1" applyFill="1" applyBorder="1" applyAlignment="1">
      <alignment vertical="top" wrapText="1"/>
    </xf>
    <xf numFmtId="0" fontId="2" fillId="3" borderId="15" xfId="0" applyFont="1" applyFill="1" applyBorder="1" applyAlignment="1">
      <alignment horizontal="justify" vertical="top" wrapText="1"/>
    </xf>
    <xf numFmtId="0" fontId="2" fillId="3" borderId="16" xfId="0" applyFont="1" applyFill="1" applyBorder="1" applyAlignment="1">
      <alignment horizontal="justify" vertical="top" wrapText="1"/>
    </xf>
    <xf numFmtId="0" fontId="2" fillId="3" borderId="14" xfId="0" applyFont="1" applyFill="1" applyBorder="1" applyAlignment="1">
      <alignment horizontal="justify" vertical="top" wrapText="1"/>
    </xf>
    <xf numFmtId="0" fontId="0" fillId="3" borderId="8" xfId="0" applyFont="1" applyFill="1" applyBorder="1" applyAlignment="1">
      <alignment wrapText="1"/>
    </xf>
    <xf numFmtId="0" fontId="2" fillId="3" borderId="12" xfId="0" applyFont="1" applyFill="1" applyBorder="1" applyAlignment="1">
      <alignment vertical="top" wrapText="1"/>
    </xf>
    <xf numFmtId="0" fontId="0" fillId="3" borderId="0" xfId="0" applyFont="1" applyFill="1"/>
    <xf numFmtId="0" fontId="2" fillId="3" borderId="17" xfId="0" applyFont="1" applyFill="1" applyBorder="1" applyAlignment="1">
      <alignment horizontal="justify" vertical="top" wrapText="1"/>
    </xf>
    <xf numFmtId="0" fontId="2" fillId="3" borderId="10" xfId="0" applyFont="1" applyFill="1" applyBorder="1" applyAlignment="1">
      <alignment horizontal="left" vertical="top" wrapText="1"/>
    </xf>
    <xf numFmtId="0" fontId="0" fillId="3" borderId="0" xfId="0" applyFont="1" applyFill="1" applyAlignment="1">
      <alignment vertical="top"/>
    </xf>
    <xf numFmtId="0" fontId="3" fillId="3" borderId="0" xfId="0" applyFont="1" applyFill="1" applyAlignment="1">
      <alignment vertical="top"/>
    </xf>
    <xf numFmtId="0" fontId="2" fillId="3" borderId="16" xfId="0" applyFont="1" applyFill="1" applyBorder="1" applyAlignment="1">
      <alignment horizontal="left" vertical="top" wrapText="1"/>
    </xf>
    <xf numFmtId="0" fontId="0" fillId="3" borderId="6" xfId="0" applyFont="1" applyFill="1" applyBorder="1"/>
    <xf numFmtId="0" fontId="2" fillId="3" borderId="8" xfId="0" applyFont="1" applyFill="1" applyBorder="1" applyAlignment="1" applyProtection="1">
      <alignment horizontal="left" vertical="top"/>
    </xf>
    <xf numFmtId="0" fontId="2" fillId="3" borderId="15" xfId="0" applyFont="1" applyFill="1" applyBorder="1" applyAlignment="1" applyProtection="1">
      <alignment horizontal="left" vertical="top"/>
    </xf>
    <xf numFmtId="0" fontId="2" fillId="3" borderId="10" xfId="0" applyFont="1" applyFill="1" applyBorder="1" applyAlignment="1">
      <alignment vertical="top" wrapText="1"/>
    </xf>
    <xf numFmtId="165" fontId="5" fillId="3" borderId="0" xfId="4" applyNumberFormat="1" applyFont="1" applyFill="1" applyBorder="1"/>
    <xf numFmtId="0" fontId="6" fillId="3" borderId="0" xfId="0" applyFont="1" applyFill="1" applyAlignment="1">
      <alignment horizontal="left"/>
    </xf>
    <xf numFmtId="0" fontId="0" fillId="3" borderId="0" xfId="0" applyFont="1" applyFill="1" applyAlignment="1">
      <alignment horizontal="left"/>
    </xf>
    <xf numFmtId="0" fontId="9" fillId="3" borderId="8" xfId="0" applyFont="1" applyFill="1" applyBorder="1" applyAlignment="1">
      <alignment horizontal="justify" vertical="top"/>
    </xf>
    <xf numFmtId="0" fontId="2" fillId="3" borderId="8" xfId="0" applyFont="1" applyFill="1" applyBorder="1" applyAlignment="1">
      <alignment vertical="top"/>
    </xf>
    <xf numFmtId="0" fontId="9" fillId="3" borderId="5" xfId="0" applyFont="1" applyFill="1" applyBorder="1" applyAlignment="1">
      <alignment horizontal="left" vertical="top"/>
    </xf>
    <xf numFmtId="0" fontId="9" fillId="3" borderId="16" xfId="0" applyFont="1" applyFill="1" applyBorder="1" applyAlignment="1">
      <alignment horizontal="justify" vertical="top"/>
    </xf>
    <xf numFmtId="0" fontId="2" fillId="3" borderId="16" xfId="0" applyFont="1" applyFill="1" applyBorder="1" applyAlignment="1">
      <alignment vertical="top"/>
    </xf>
    <xf numFmtId="0" fontId="9" fillId="3" borderId="11" xfId="0" applyFont="1" applyFill="1" applyBorder="1" applyAlignment="1">
      <alignment horizontal="left" vertical="top"/>
    </xf>
    <xf numFmtId="0" fontId="3" fillId="3" borderId="0" xfId="0" applyFont="1" applyFill="1" applyAlignment="1">
      <alignment vertical="top"/>
    </xf>
    <xf numFmtId="0" fontId="2" fillId="3" borderId="0" xfId="0" applyFont="1" applyFill="1" applyBorder="1" applyAlignment="1">
      <alignment vertical="top" wrapText="1"/>
    </xf>
    <xf numFmtId="0" fontId="0" fillId="3" borderId="0" xfId="0" applyFont="1" applyFill="1" applyAlignment="1">
      <alignment vertical="top"/>
    </xf>
    <xf numFmtId="0" fontId="2" fillId="3" borderId="0" xfId="0" applyFont="1" applyFill="1" applyAlignment="1">
      <alignment horizontal="justify" vertical="top"/>
    </xf>
    <xf numFmtId="0" fontId="2" fillId="3" borderId="0" xfId="0" applyFont="1" applyFill="1" applyBorder="1" applyAlignment="1">
      <alignment horizontal="justify" vertical="top" wrapText="1"/>
    </xf>
    <xf numFmtId="0" fontId="0" fillId="3" borderId="0" xfId="0" applyFont="1" applyFill="1" applyBorder="1" applyAlignment="1">
      <alignment horizontal="left" vertical="top"/>
    </xf>
    <xf numFmtId="165" fontId="0" fillId="3" borderId="0" xfId="0" applyNumberFormat="1" applyFont="1" applyFill="1" applyBorder="1" applyAlignment="1">
      <alignment horizontal="right" vertical="top"/>
    </xf>
    <xf numFmtId="165" fontId="3" fillId="3" borderId="0" xfId="0" applyNumberFormat="1" applyFont="1" applyFill="1" applyBorder="1" applyAlignment="1">
      <alignment horizontal="right" vertical="top"/>
    </xf>
    <xf numFmtId="0" fontId="2" fillId="3" borderId="0" xfId="0" applyFont="1" applyFill="1" applyBorder="1" applyAlignment="1">
      <alignment vertical="top"/>
    </xf>
    <xf numFmtId="0" fontId="2" fillId="3" borderId="0" xfId="0" applyFont="1" applyFill="1" applyBorder="1" applyAlignment="1">
      <alignment horizontal="justify" vertical="top"/>
    </xf>
    <xf numFmtId="0" fontId="0" fillId="3" borderId="0" xfId="0" applyFont="1" applyFill="1" applyBorder="1"/>
    <xf numFmtId="0" fontId="0" fillId="3" borderId="0" xfId="0" applyFont="1" applyFill="1" applyBorder="1" applyAlignment="1">
      <alignment horizontal="left"/>
    </xf>
    <xf numFmtId="10" fontId="0" fillId="3" borderId="0" xfId="0" applyNumberFormat="1" applyFont="1" applyFill="1" applyBorder="1" applyAlignment="1">
      <alignment horizontal="left" vertical="top"/>
    </xf>
    <xf numFmtId="0" fontId="3" fillId="3" borderId="0" xfId="0" applyFont="1" applyFill="1" applyBorder="1" applyAlignment="1">
      <alignment horizontal="left" vertical="top"/>
    </xf>
    <xf numFmtId="0" fontId="0" fillId="3" borderId="0" xfId="0" applyFont="1" applyFill="1" applyAlignment="1">
      <alignment vertical="top"/>
    </xf>
    <xf numFmtId="0" fontId="2" fillId="3" borderId="0" xfId="0" applyFont="1" applyFill="1" applyBorder="1" applyAlignment="1">
      <alignment horizontal="justify" vertical="top"/>
    </xf>
    <xf numFmtId="0" fontId="3" fillId="3" borderId="0" xfId="0" applyFont="1" applyFill="1" applyAlignment="1">
      <alignment vertical="top"/>
    </xf>
    <xf numFmtId="0" fontId="2" fillId="3" borderId="0" xfId="0" applyFont="1" applyFill="1" applyAlignment="1">
      <alignment horizontal="justify" vertical="top"/>
    </xf>
    <xf numFmtId="0" fontId="0" fillId="3" borderId="0" xfId="0" applyFont="1" applyFill="1" applyAlignment="1">
      <alignment vertical="top"/>
    </xf>
    <xf numFmtId="0" fontId="6" fillId="3" borderId="18" xfId="0" applyFont="1" applyFill="1" applyBorder="1" applyAlignment="1">
      <alignment horizontal="justify" vertical="top" wrapText="1"/>
    </xf>
    <xf numFmtId="0" fontId="6" fillId="3" borderId="0" xfId="0" applyFont="1" applyFill="1" applyAlignment="1">
      <alignment vertical="top"/>
    </xf>
    <xf numFmtId="0" fontId="0" fillId="3" borderId="0" xfId="0" applyFont="1" applyFill="1" applyAlignment="1">
      <alignment vertical="top"/>
    </xf>
    <xf numFmtId="0" fontId="6" fillId="3" borderId="0" xfId="0" applyFont="1" applyFill="1" applyAlignment="1">
      <alignment vertical="top"/>
    </xf>
    <xf numFmtId="0" fontId="10" fillId="0" borderId="0" xfId="69" applyFont="1" applyBorder="1"/>
    <xf numFmtId="0" fontId="10" fillId="0" borderId="0" xfId="69" applyFont="1" applyBorder="1" applyAlignment="1">
      <alignment horizontal="right"/>
    </xf>
    <xf numFmtId="4" fontId="10" fillId="0" borderId="0" xfId="69" applyNumberFormat="1" applyFont="1" applyBorder="1" applyAlignment="1">
      <alignment horizontal="right"/>
    </xf>
    <xf numFmtId="4" fontId="11" fillId="0" borderId="0" xfId="69" applyNumberFormat="1" applyFont="1" applyBorder="1" applyAlignment="1">
      <alignment horizontal="center"/>
    </xf>
    <xf numFmtId="0" fontId="12" fillId="0" borderId="0" xfId="69" applyFont="1" applyBorder="1" applyAlignment="1">
      <alignment horizontal="right"/>
    </xf>
    <xf numFmtId="0" fontId="12" fillId="0" borderId="0" xfId="69" quotePrefix="1" applyFont="1" applyBorder="1" applyAlignment="1">
      <alignment horizontal="left"/>
    </xf>
    <xf numFmtId="0" fontId="12" fillId="0" borderId="0" xfId="69" applyFont="1" applyBorder="1"/>
    <xf numFmtId="4" fontId="12" fillId="0" borderId="0" xfId="69" applyNumberFormat="1" applyFont="1" applyBorder="1" applyAlignment="1">
      <alignment horizontal="right"/>
    </xf>
    <xf numFmtId="0" fontId="13" fillId="0" borderId="0" xfId="69" applyFont="1" applyFill="1" applyBorder="1"/>
    <xf numFmtId="0" fontId="12" fillId="0" borderId="0" xfId="69" applyFont="1" applyFill="1" applyBorder="1"/>
    <xf numFmtId="0" fontId="12" fillId="0" borderId="0" xfId="69" applyFont="1" applyFill="1" applyBorder="1" applyAlignment="1">
      <alignment horizontal="right"/>
    </xf>
    <xf numFmtId="4" fontId="12" fillId="0" borderId="0" xfId="69" applyNumberFormat="1" applyFont="1" applyFill="1" applyBorder="1" applyAlignment="1">
      <alignment horizontal="right"/>
    </xf>
    <xf numFmtId="4" fontId="11" fillId="0" borderId="0" xfId="69" applyNumberFormat="1" applyFont="1" applyFill="1" applyBorder="1" applyAlignment="1">
      <alignment horizontal="center"/>
    </xf>
    <xf numFmtId="0" fontId="12" fillId="0" borderId="0" xfId="69" applyFont="1"/>
    <xf numFmtId="0" fontId="14" fillId="0" borderId="0" xfId="69" applyFont="1"/>
    <xf numFmtId="0" fontId="5" fillId="0" borderId="0" xfId="69" quotePrefix="1" applyFont="1" applyBorder="1" applyAlignment="1">
      <alignment horizontal="left"/>
    </xf>
    <xf numFmtId="0" fontId="5" fillId="0" borderId="0" xfId="69" applyFont="1" applyBorder="1"/>
    <xf numFmtId="0" fontId="2" fillId="3" borderId="0" xfId="0" applyFont="1" applyFill="1" applyBorder="1" applyAlignment="1">
      <alignment horizontal="left"/>
    </xf>
    <xf numFmtId="165" fontId="2" fillId="3" borderId="0" xfId="0" applyNumberFormat="1" applyFont="1" applyFill="1" applyAlignment="1">
      <alignment horizontal="right" vertical="top"/>
    </xf>
    <xf numFmtId="0" fontId="2" fillId="3" borderId="7"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6" fillId="3" borderId="13" xfId="0" applyFont="1" applyFill="1" applyBorder="1" applyAlignment="1">
      <alignment horizontal="justify" vertical="top" wrapText="1"/>
    </xf>
    <xf numFmtId="0" fontId="6" fillId="3" borderId="18" xfId="0" applyFont="1" applyFill="1" applyBorder="1" applyAlignment="1">
      <alignment horizontal="left" vertical="top" wrapText="1"/>
    </xf>
    <xf numFmtId="0" fontId="6" fillId="3" borderId="20" xfId="0" applyFont="1" applyFill="1" applyBorder="1" applyAlignment="1">
      <alignment horizontal="justify" vertical="top" wrapText="1"/>
    </xf>
    <xf numFmtId="4" fontId="16" fillId="3" borderId="11" xfId="69" applyNumberFormat="1" applyFont="1" applyFill="1" applyBorder="1" applyAlignment="1">
      <alignment horizontal="center" vertical="top"/>
    </xf>
    <xf numFmtId="4" fontId="16" fillId="3" borderId="16" xfId="69" applyNumberFormat="1" applyFont="1" applyFill="1" applyBorder="1" applyAlignment="1">
      <alignment horizontal="center" vertical="top"/>
    </xf>
    <xf numFmtId="4" fontId="2" fillId="3" borderId="16" xfId="69" applyNumberFormat="1" applyFont="1" applyFill="1" applyBorder="1" applyAlignment="1">
      <alignment horizontal="center" vertical="top" wrapText="1"/>
    </xf>
    <xf numFmtId="4" fontId="2" fillId="3" borderId="11" xfId="69" applyNumberFormat="1" applyFont="1" applyFill="1" applyBorder="1" applyAlignment="1">
      <alignment horizontal="center" vertical="top" wrapText="1"/>
    </xf>
    <xf numFmtId="4" fontId="2" fillId="3" borderId="21" xfId="69" applyNumberFormat="1" applyFont="1" applyFill="1" applyBorder="1" applyAlignment="1">
      <alignment horizontal="center" vertical="top" wrapText="1"/>
    </xf>
    <xf numFmtId="0" fontId="0" fillId="3" borderId="0" xfId="0" applyFont="1" applyFill="1" applyAlignment="1">
      <alignment horizontal="center" vertical="top"/>
    </xf>
    <xf numFmtId="0" fontId="2" fillId="3" borderId="8" xfId="0" applyFont="1" applyFill="1" applyBorder="1" applyAlignment="1">
      <alignment horizontal="center" vertical="top" wrapText="1"/>
    </xf>
    <xf numFmtId="0" fontId="0" fillId="3" borderId="22" xfId="0" applyFont="1" applyFill="1" applyBorder="1" applyAlignment="1">
      <alignment horizontal="center" vertical="top"/>
    </xf>
    <xf numFmtId="0" fontId="2" fillId="3" borderId="11" xfId="0" applyFont="1" applyFill="1" applyBorder="1" applyAlignment="1">
      <alignment horizontal="center" vertical="top" wrapText="1"/>
    </xf>
    <xf numFmtId="0" fontId="2" fillId="3" borderId="16" xfId="0" applyFont="1" applyFill="1" applyBorder="1" applyAlignment="1">
      <alignment horizontal="center" vertical="top" wrapText="1"/>
    </xf>
    <xf numFmtId="0" fontId="0" fillId="3" borderId="23" xfId="0" applyFont="1" applyFill="1" applyBorder="1" applyAlignment="1">
      <alignment horizontal="center" vertical="top"/>
    </xf>
    <xf numFmtId="0" fontId="2" fillId="4" borderId="5" xfId="0" applyFont="1" applyFill="1" applyBorder="1" applyAlignment="1">
      <alignment horizontal="center" vertical="top" wrapText="1"/>
    </xf>
    <xf numFmtId="0" fontId="2" fillId="4" borderId="11" xfId="0" applyFont="1" applyFill="1" applyBorder="1" applyAlignment="1">
      <alignment horizontal="center" vertical="top" wrapText="1"/>
    </xf>
    <xf numFmtId="0" fontId="0" fillId="3" borderId="0" xfId="0" applyFont="1" applyFill="1" applyBorder="1" applyAlignment="1">
      <alignment horizontal="center" vertical="top"/>
    </xf>
    <xf numFmtId="0" fontId="0" fillId="3" borderId="12" xfId="0" applyFont="1" applyFill="1" applyBorder="1" applyAlignment="1">
      <alignment vertical="top"/>
    </xf>
    <xf numFmtId="0" fontId="2" fillId="0" borderId="19"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0" fillId="3" borderId="0" xfId="0" applyFont="1" applyFill="1" applyAlignment="1">
      <alignment vertical="top"/>
    </xf>
    <xf numFmtId="0" fontId="6" fillId="3" borderId="6" xfId="0" applyFont="1" applyFill="1" applyBorder="1" applyAlignment="1">
      <alignment vertical="top"/>
    </xf>
    <xf numFmtId="0" fontId="6" fillId="3" borderId="17" xfId="0" applyFont="1" applyFill="1" applyBorder="1" applyAlignment="1">
      <alignment horizontal="justify" vertical="top" wrapText="1"/>
    </xf>
    <xf numFmtId="165" fontId="6" fillId="3" borderId="0" xfId="0" applyNumberFormat="1" applyFont="1" applyFill="1" applyAlignment="1">
      <alignment horizontal="right" vertical="top"/>
    </xf>
    <xf numFmtId="0" fontId="2" fillId="4" borderId="14" xfId="0" applyFont="1" applyFill="1" applyBorder="1" applyAlignment="1">
      <alignment horizontal="center" vertical="top" wrapText="1"/>
    </xf>
    <xf numFmtId="0" fontId="2" fillId="3" borderId="10" xfId="0" applyFont="1" applyFill="1" applyBorder="1" applyAlignment="1">
      <alignment horizontal="center" vertical="top" wrapText="1"/>
    </xf>
    <xf numFmtId="0" fontId="0" fillId="3" borderId="21" xfId="0" applyFont="1" applyFill="1" applyBorder="1" applyAlignment="1">
      <alignment horizontal="center" vertical="top"/>
    </xf>
    <xf numFmtId="0" fontId="2" fillId="3" borderId="14" xfId="0" applyFont="1" applyFill="1" applyBorder="1" applyAlignment="1">
      <alignment vertical="top" wrapText="1"/>
    </xf>
    <xf numFmtId="0" fontId="2" fillId="4" borderId="4" xfId="0" applyFont="1" applyFill="1" applyBorder="1" applyAlignment="1">
      <alignment horizontal="center" vertical="top" wrapText="1"/>
    </xf>
    <xf numFmtId="0" fontId="2" fillId="3" borderId="3" xfId="0" applyFont="1" applyFill="1" applyBorder="1" applyAlignment="1">
      <alignment horizontal="center" vertical="top" wrapText="1"/>
    </xf>
    <xf numFmtId="0" fontId="0" fillId="3" borderId="24" xfId="0" applyFont="1" applyFill="1" applyBorder="1" applyAlignment="1">
      <alignment horizontal="center" vertical="top"/>
    </xf>
    <xf numFmtId="4" fontId="16" fillId="3" borderId="20" xfId="69" applyNumberFormat="1" applyFont="1" applyFill="1" applyBorder="1" applyAlignment="1">
      <alignment horizontal="center" vertical="top"/>
    </xf>
    <xf numFmtId="4" fontId="6" fillId="3" borderId="18" xfId="69" applyNumberFormat="1" applyFont="1" applyFill="1" applyBorder="1" applyAlignment="1">
      <alignment horizontal="center" vertical="top" wrapText="1"/>
    </xf>
    <xf numFmtId="4" fontId="16" fillId="3" borderId="18" xfId="69" applyNumberFormat="1" applyFont="1" applyFill="1" applyBorder="1" applyAlignment="1">
      <alignment horizontal="center" vertical="top"/>
    </xf>
    <xf numFmtId="4" fontId="6" fillId="3" borderId="25" xfId="69" applyNumberFormat="1" applyFont="1" applyFill="1" applyBorder="1" applyAlignment="1">
      <alignment horizontal="center" vertical="top" wrapText="1"/>
    </xf>
    <xf numFmtId="4" fontId="16" fillId="3" borderId="5" xfId="69" applyNumberFormat="1" applyFont="1" applyFill="1" applyBorder="1" applyAlignment="1">
      <alignment horizontal="center" vertical="top"/>
    </xf>
    <xf numFmtId="4" fontId="6" fillId="3" borderId="8" xfId="69" applyNumberFormat="1" applyFont="1" applyFill="1" applyBorder="1" applyAlignment="1">
      <alignment horizontal="center" vertical="top" wrapText="1"/>
    </xf>
    <xf numFmtId="4" fontId="16" fillId="3" borderId="8" xfId="69" applyNumberFormat="1" applyFont="1" applyFill="1" applyBorder="1" applyAlignment="1">
      <alignment horizontal="center" vertical="top"/>
    </xf>
    <xf numFmtId="4" fontId="6" fillId="3" borderId="22" xfId="69" applyNumberFormat="1" applyFont="1" applyFill="1" applyBorder="1" applyAlignment="1">
      <alignment horizontal="center" vertical="top" wrapText="1"/>
    </xf>
    <xf numFmtId="0" fontId="2" fillId="4" borderId="8" xfId="0" applyFont="1" applyFill="1" applyBorder="1" applyAlignment="1">
      <alignment horizontal="center" vertical="top" wrapText="1"/>
    </xf>
    <xf numFmtId="4" fontId="6" fillId="3" borderId="20" xfId="69"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14" xfId="0" applyFont="1" applyFill="1" applyBorder="1" applyAlignment="1">
      <alignment horizontal="center" vertical="top" wrapText="1"/>
    </xf>
    <xf numFmtId="4" fontId="6" fillId="3" borderId="5" xfId="69" applyNumberFormat="1" applyFont="1" applyFill="1" applyBorder="1" applyAlignment="1">
      <alignment horizontal="center" vertical="top" wrapText="1"/>
    </xf>
    <xf numFmtId="0" fontId="6" fillId="3" borderId="26" xfId="0" applyFont="1" applyFill="1" applyBorder="1" applyAlignment="1">
      <alignment horizontal="justify" vertical="top" wrapText="1"/>
    </xf>
    <xf numFmtId="0" fontId="6" fillId="3" borderId="27" xfId="0" applyFont="1" applyFill="1" applyBorder="1" applyAlignment="1">
      <alignment horizontal="justify" vertical="top" wrapText="1"/>
    </xf>
    <xf numFmtId="0" fontId="6" fillId="3" borderId="27" xfId="0" applyFont="1" applyFill="1" applyBorder="1" applyAlignment="1">
      <alignment horizontal="left" vertical="top" wrapText="1"/>
    </xf>
    <xf numFmtId="0" fontId="6" fillId="3" borderId="28" xfId="0" applyFont="1" applyFill="1" applyBorder="1" applyAlignment="1">
      <alignment horizontal="justify" vertical="top" wrapText="1"/>
    </xf>
    <xf numFmtId="0" fontId="0" fillId="3" borderId="0" xfId="0" applyFont="1" applyFill="1" applyAlignment="1">
      <alignment vertical="top"/>
    </xf>
    <xf numFmtId="0" fontId="6" fillId="3" borderId="0" xfId="0" applyFont="1" applyFill="1" applyAlignment="1">
      <alignment vertical="top"/>
    </xf>
    <xf numFmtId="0" fontId="2" fillId="3" borderId="3" xfId="0" applyFont="1" applyFill="1" applyBorder="1" applyAlignment="1">
      <alignment horizontal="left" vertical="top" wrapText="1"/>
    </xf>
    <xf numFmtId="165" fontId="6" fillId="3" borderId="6" xfId="0" applyNumberFormat="1" applyFont="1" applyFill="1" applyBorder="1" applyAlignment="1">
      <alignment horizontal="right" vertical="top" wrapText="1"/>
    </xf>
    <xf numFmtId="0" fontId="0" fillId="3" borderId="29" xfId="0" applyFont="1" applyFill="1" applyBorder="1" applyAlignment="1">
      <alignment horizontal="center" vertical="top"/>
    </xf>
    <xf numFmtId="0" fontId="0" fillId="3" borderId="30" xfId="0" applyFont="1" applyFill="1" applyBorder="1" applyAlignment="1">
      <alignment horizontal="center" vertical="top"/>
    </xf>
    <xf numFmtId="0" fontId="0" fillId="3" borderId="0" xfId="0" applyFont="1" applyFill="1" applyAlignment="1">
      <alignment vertical="top"/>
    </xf>
    <xf numFmtId="0" fontId="0" fillId="3" borderId="11" xfId="0" applyFont="1" applyFill="1" applyBorder="1" applyAlignment="1">
      <alignment vertical="top"/>
    </xf>
    <xf numFmtId="0" fontId="2" fillId="3" borderId="31" xfId="0" applyFont="1" applyFill="1" applyBorder="1" applyAlignment="1">
      <alignment horizontal="left" vertical="top" wrapText="1"/>
    </xf>
    <xf numFmtId="0" fontId="0" fillId="3" borderId="0" xfId="0" applyFont="1" applyFill="1" applyAlignment="1">
      <alignment vertical="top"/>
    </xf>
    <xf numFmtId="0" fontId="6" fillId="3" borderId="14" xfId="0" applyFont="1" applyFill="1" applyBorder="1" applyAlignment="1">
      <alignment horizontal="justify" vertical="top" wrapText="1"/>
    </xf>
    <xf numFmtId="49" fontId="2" fillId="3" borderId="4" xfId="0" applyNumberFormat="1" applyFont="1" applyFill="1" applyBorder="1" applyAlignment="1">
      <alignment horizontal="left" vertical="top" wrapText="1"/>
    </xf>
    <xf numFmtId="0" fontId="0" fillId="3" borderId="0" xfId="0" applyFont="1" applyFill="1" applyAlignment="1">
      <alignment vertical="top"/>
    </xf>
    <xf numFmtId="0" fontId="0" fillId="3" borderId="0" xfId="0" applyFont="1" applyFill="1" applyAlignment="1">
      <alignment vertical="top"/>
    </xf>
    <xf numFmtId="0" fontId="3" fillId="3" borderId="0" xfId="0" applyFont="1" applyFill="1" applyAlignment="1">
      <alignment vertical="top"/>
    </xf>
    <xf numFmtId="0" fontId="0" fillId="3" borderId="0" xfId="0" applyFont="1" applyFill="1" applyAlignment="1">
      <alignment vertical="top"/>
    </xf>
    <xf numFmtId="0" fontId="0" fillId="0" borderId="6" xfId="0" applyFont="1" applyFill="1" applyBorder="1" applyAlignment="1">
      <alignment vertical="top"/>
    </xf>
    <xf numFmtId="0" fontId="2" fillId="0" borderId="3" xfId="0" applyFont="1" applyFill="1" applyBorder="1" applyAlignment="1">
      <alignment horizontal="justify" vertical="top" wrapText="1"/>
    </xf>
    <xf numFmtId="0" fontId="2" fillId="0" borderId="4" xfId="0" applyFont="1" applyFill="1" applyBorder="1" applyAlignment="1">
      <alignment horizontal="justify" vertical="top" wrapText="1"/>
    </xf>
    <xf numFmtId="0" fontId="2" fillId="0" borderId="4" xfId="0" applyFont="1" applyFill="1" applyBorder="1" applyAlignment="1">
      <alignment horizontal="left" vertical="top" wrapText="1"/>
    </xf>
    <xf numFmtId="0" fontId="0" fillId="0" borderId="4" xfId="0" applyFont="1" applyFill="1" applyBorder="1" applyAlignment="1">
      <alignment vertical="top"/>
    </xf>
    <xf numFmtId="165" fontId="0" fillId="0" borderId="0" xfId="0" applyNumberFormat="1" applyFont="1" applyFill="1" applyAlignment="1">
      <alignment horizontal="right" vertical="top"/>
    </xf>
    <xf numFmtId="0" fontId="0" fillId="0" borderId="0" xfId="0" applyFont="1" applyFill="1" applyAlignment="1">
      <alignment vertical="top"/>
    </xf>
    <xf numFmtId="0" fontId="3" fillId="3" borderId="0" xfId="0" applyFont="1" applyFill="1" applyAlignment="1">
      <alignment vertical="top"/>
    </xf>
    <xf numFmtId="0" fontId="0" fillId="3" borderId="0" xfId="0" applyFont="1" applyFill="1" applyAlignment="1">
      <alignment vertical="top"/>
    </xf>
    <xf numFmtId="0" fontId="3" fillId="3" borderId="0" xfId="0" applyFont="1" applyFill="1" applyAlignment="1">
      <alignment vertical="top"/>
    </xf>
    <xf numFmtId="0" fontId="0" fillId="3" borderId="0" xfId="0" applyFont="1" applyFill="1" applyAlignment="1">
      <alignment vertical="top"/>
    </xf>
    <xf numFmtId="0" fontId="6" fillId="3" borderId="18" xfId="0" applyFont="1" applyFill="1" applyBorder="1" applyAlignment="1">
      <alignment horizontal="justify" vertical="top" wrapText="1"/>
    </xf>
    <xf numFmtId="0" fontId="0" fillId="3" borderId="0" xfId="0" applyFont="1" applyFill="1" applyAlignment="1">
      <alignment vertical="top"/>
    </xf>
    <xf numFmtId="0" fontId="0" fillId="3" borderId="0" xfId="0" applyFont="1" applyFill="1" applyAlignment="1">
      <alignment vertical="top"/>
    </xf>
    <xf numFmtId="0" fontId="3" fillId="3" borderId="0" xfId="0" applyFont="1" applyFill="1" applyAlignment="1">
      <alignment vertical="top"/>
    </xf>
    <xf numFmtId="0" fontId="0" fillId="3" borderId="0" xfId="0" applyFont="1" applyFill="1" applyAlignment="1">
      <alignment vertical="top"/>
    </xf>
    <xf numFmtId="0" fontId="13" fillId="0" borderId="0" xfId="69" applyFont="1" applyBorder="1"/>
    <xf numFmtId="0" fontId="0" fillId="3" borderId="0" xfId="0" applyFont="1" applyFill="1" applyAlignment="1">
      <alignment vertical="top"/>
    </xf>
    <xf numFmtId="165" fontId="6" fillId="3" borderId="0" xfId="0" applyNumberFormat="1" applyFont="1" applyFill="1" applyAlignment="1">
      <alignment horizontal="right" vertical="top" wrapText="1"/>
    </xf>
    <xf numFmtId="0" fontId="0" fillId="3" borderId="29" xfId="0" applyFont="1" applyFill="1" applyBorder="1" applyAlignment="1">
      <alignment vertical="top"/>
    </xf>
    <xf numFmtId="0" fontId="2" fillId="4" borderId="32" xfId="0" applyFont="1" applyFill="1" applyBorder="1" applyAlignment="1">
      <alignment horizontal="center" vertical="top" wrapText="1"/>
    </xf>
    <xf numFmtId="0" fontId="0" fillId="4" borderId="33" xfId="0" applyFont="1" applyFill="1" applyBorder="1" applyAlignment="1">
      <alignment vertical="top"/>
    </xf>
    <xf numFmtId="0" fontId="0" fillId="4" borderId="34" xfId="0" applyFont="1" applyFill="1" applyBorder="1" applyAlignment="1">
      <alignment vertical="top"/>
    </xf>
    <xf numFmtId="4" fontId="16" fillId="3" borderId="35" xfId="69" applyNumberFormat="1" applyFont="1" applyFill="1" applyBorder="1" applyAlignment="1">
      <alignment horizontal="right" vertical="top" wrapText="1"/>
    </xf>
    <xf numFmtId="0" fontId="2" fillId="3" borderId="32" xfId="0" applyFont="1" applyFill="1" applyBorder="1" applyAlignment="1">
      <alignment horizontal="center" vertical="top" wrapText="1"/>
    </xf>
    <xf numFmtId="0" fontId="0" fillId="3" borderId="33" xfId="0" applyFont="1" applyFill="1" applyBorder="1" applyAlignment="1">
      <alignment vertical="top"/>
    </xf>
    <xf numFmtId="165" fontId="6" fillId="3" borderId="36" xfId="0" applyNumberFormat="1" applyFont="1" applyFill="1" applyBorder="1" applyAlignment="1">
      <alignment horizontal="right" vertical="top" wrapText="1"/>
    </xf>
    <xf numFmtId="0" fontId="2" fillId="4" borderId="36" xfId="0" applyFont="1" applyFill="1" applyBorder="1" applyAlignment="1">
      <alignment horizontal="center" vertical="top" wrapText="1"/>
    </xf>
    <xf numFmtId="0" fontId="2" fillId="4" borderId="35" xfId="0" applyFont="1" applyFill="1" applyBorder="1" applyAlignment="1">
      <alignment horizontal="center" vertical="top" wrapText="1"/>
    </xf>
    <xf numFmtId="0" fontId="2" fillId="4" borderId="34" xfId="0" applyFont="1" applyFill="1" applyBorder="1" applyAlignment="1">
      <alignment horizontal="center" vertical="top" wrapText="1"/>
    </xf>
    <xf numFmtId="0" fontId="2" fillId="4" borderId="33" xfId="0" applyFont="1" applyFill="1" applyBorder="1" applyAlignment="1">
      <alignment horizontal="center" vertical="top" wrapText="1"/>
    </xf>
    <xf numFmtId="0" fontId="3" fillId="3" borderId="22" xfId="0" applyFont="1" applyFill="1" applyBorder="1" applyAlignment="1">
      <alignment horizontal="center" vertical="top"/>
    </xf>
    <xf numFmtId="0" fontId="2" fillId="4" borderId="12"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37" xfId="0" applyFont="1" applyFill="1" applyBorder="1" applyAlignment="1">
      <alignment horizontal="center" vertical="top" wrapText="1"/>
    </xf>
    <xf numFmtId="0" fontId="2" fillId="4" borderId="38" xfId="0" applyFont="1" applyFill="1" applyBorder="1" applyAlignment="1">
      <alignment horizontal="center" vertical="top" wrapText="1"/>
    </xf>
    <xf numFmtId="0" fontId="3" fillId="3" borderId="32" xfId="0" applyFont="1" applyFill="1" applyBorder="1" applyAlignment="1">
      <alignment horizontal="center" vertical="top"/>
    </xf>
    <xf numFmtId="0" fontId="6" fillId="4" borderId="32" xfId="0" applyFont="1" applyFill="1" applyBorder="1" applyAlignment="1">
      <alignment horizontal="center" vertical="top" wrapText="1"/>
    </xf>
    <xf numFmtId="0" fontId="2" fillId="0" borderId="11" xfId="0" applyFont="1" applyBorder="1" applyAlignment="1">
      <alignment horizontal="left" vertical="top" wrapText="1"/>
    </xf>
    <xf numFmtId="0" fontId="0" fillId="3" borderId="39" xfId="0" applyFont="1" applyFill="1" applyBorder="1" applyAlignment="1">
      <alignment horizontal="center" vertical="top"/>
    </xf>
    <xf numFmtId="0" fontId="6" fillId="3" borderId="40" xfId="0" applyFont="1" applyFill="1" applyBorder="1" applyAlignment="1">
      <alignment horizontal="left" vertical="top" wrapText="1"/>
    </xf>
    <xf numFmtId="0" fontId="6" fillId="3" borderId="8" xfId="0" applyFont="1" applyFill="1" applyBorder="1" applyAlignment="1">
      <alignment horizontal="center" vertical="top" wrapText="1"/>
    </xf>
    <xf numFmtId="0" fontId="2" fillId="4" borderId="22"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0" borderId="11" xfId="0" applyFont="1" applyFill="1" applyBorder="1" applyAlignment="1">
      <alignment horizontal="justify" vertical="top" wrapText="1"/>
    </xf>
    <xf numFmtId="0" fontId="2" fillId="0" borderId="11" xfId="0" applyFont="1" applyFill="1" applyBorder="1" applyAlignment="1">
      <alignment horizontal="left"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21" xfId="0" applyFont="1" applyFill="1" applyBorder="1" applyAlignment="1">
      <alignment horizontal="center" vertical="top"/>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0" fillId="0" borderId="24" xfId="0" applyFont="1" applyFill="1" applyBorder="1" applyAlignment="1">
      <alignment horizontal="center" vertical="top"/>
    </xf>
    <xf numFmtId="0" fontId="0" fillId="3" borderId="0" xfId="0" applyFont="1" applyFill="1" applyAlignment="1">
      <alignment vertical="top" wrapText="1"/>
    </xf>
    <xf numFmtId="0" fontId="2" fillId="4" borderId="25" xfId="0" applyFont="1" applyFill="1" applyBorder="1" applyAlignment="1">
      <alignment horizontal="center" vertical="top" wrapText="1"/>
    </xf>
    <xf numFmtId="4" fontId="16" fillId="3" borderId="21" xfId="69" applyNumberFormat="1" applyFont="1" applyFill="1" applyBorder="1" applyAlignment="1">
      <alignment horizontal="right" vertical="top" wrapText="1"/>
    </xf>
    <xf numFmtId="0" fontId="2" fillId="4" borderId="23" xfId="0" applyFont="1" applyFill="1" applyBorder="1" applyAlignment="1">
      <alignment horizontal="center" vertical="top" wrapText="1"/>
    </xf>
    <xf numFmtId="165" fontId="0" fillId="3" borderId="6" xfId="0" applyNumberFormat="1" applyFont="1" applyFill="1" applyBorder="1" applyAlignment="1">
      <alignment horizontal="right" vertical="top"/>
    </xf>
    <xf numFmtId="165" fontId="2" fillId="3" borderId="0" xfId="0" applyNumberFormat="1" applyFont="1" applyFill="1" applyBorder="1" applyAlignment="1">
      <alignment horizontal="right" vertical="top"/>
    </xf>
    <xf numFmtId="0" fontId="19" fillId="3" borderId="0" xfId="0" applyFont="1" applyFill="1" applyAlignment="1">
      <alignment vertical="top"/>
    </xf>
    <xf numFmtId="0" fontId="20" fillId="3" borderId="18" xfId="0" applyFont="1" applyFill="1" applyBorder="1" applyAlignment="1">
      <alignment horizontal="justify" vertical="top" wrapText="1"/>
    </xf>
    <xf numFmtId="0" fontId="21" fillId="3" borderId="10" xfId="0" applyFont="1" applyFill="1" applyBorder="1" applyAlignment="1">
      <alignment horizontal="justify" vertical="top" wrapText="1"/>
    </xf>
    <xf numFmtId="0" fontId="21" fillId="3" borderId="5" xfId="0" applyFont="1" applyFill="1" applyBorder="1" applyAlignment="1">
      <alignment horizontal="justify" vertical="top" wrapText="1"/>
    </xf>
    <xf numFmtId="0" fontId="33" fillId="3" borderId="5" xfId="0" applyFont="1" applyFill="1" applyBorder="1" applyAlignment="1">
      <alignment horizontal="justify" vertical="top" wrapText="1"/>
    </xf>
    <xf numFmtId="0" fontId="6" fillId="3" borderId="0" xfId="0" applyFont="1" applyFill="1" applyBorder="1" applyAlignment="1">
      <alignment horizontal="justify" vertical="top"/>
    </xf>
    <xf numFmtId="165" fontId="3" fillId="3" borderId="0" xfId="0" applyNumberFormat="1" applyFont="1" applyFill="1" applyBorder="1" applyAlignment="1">
      <alignment horizontal="right" vertical="top" wrapText="1"/>
    </xf>
    <xf numFmtId="0" fontId="2" fillId="3" borderId="0" xfId="0" applyFont="1" applyFill="1" applyBorder="1" applyAlignment="1">
      <alignment vertical="top"/>
    </xf>
    <xf numFmtId="0" fontId="0" fillId="3" borderId="0" xfId="0" applyFont="1" applyFill="1" applyAlignment="1">
      <alignment vertical="top"/>
    </xf>
    <xf numFmtId="0" fontId="2" fillId="3" borderId="31" xfId="0" applyFont="1" applyFill="1" applyBorder="1" applyAlignment="1">
      <alignment horizontal="justify" vertical="top" wrapText="1"/>
    </xf>
    <xf numFmtId="0" fontId="0" fillId="3" borderId="0" xfId="0" applyFont="1" applyFill="1" applyAlignment="1">
      <alignment vertical="top"/>
    </xf>
    <xf numFmtId="0" fontId="0" fillId="3" borderId="0" xfId="0" applyFont="1" applyFill="1" applyAlignment="1">
      <alignment vertical="top"/>
    </xf>
    <xf numFmtId="0" fontId="3" fillId="3" borderId="0" xfId="0" applyFont="1" applyFill="1" applyAlignment="1">
      <alignment vertical="top"/>
    </xf>
    <xf numFmtId="0" fontId="0" fillId="3" borderId="0" xfId="0" applyFont="1" applyFill="1" applyAlignment="1">
      <alignment vertical="top"/>
    </xf>
    <xf numFmtId="0" fontId="21" fillId="3" borderId="4" xfId="0" applyFont="1" applyFill="1" applyBorder="1" applyAlignment="1">
      <alignment horizontal="justify" vertical="top" wrapText="1"/>
    </xf>
    <xf numFmtId="0" fontId="3" fillId="3" borderId="0" xfId="0" applyFont="1" applyFill="1" applyAlignment="1">
      <alignment vertical="top"/>
    </xf>
    <xf numFmtId="0" fontId="0" fillId="3" borderId="0" xfId="0" applyFont="1" applyFill="1" applyAlignment="1">
      <alignment vertical="top"/>
    </xf>
    <xf numFmtId="167" fontId="0" fillId="0" borderId="0" xfId="4" applyNumberFormat="1" applyFont="1" applyAlignment="1">
      <alignment vertical="top"/>
    </xf>
    <xf numFmtId="8" fontId="2" fillId="5" borderId="0" xfId="0" applyNumberFormat="1" applyFont="1" applyFill="1" applyAlignment="1">
      <alignment horizontal="right" vertical="top"/>
    </xf>
    <xf numFmtId="0" fontId="0" fillId="3" borderId="0" xfId="0" applyFont="1" applyFill="1" applyAlignment="1">
      <alignment vertical="top"/>
    </xf>
    <xf numFmtId="0" fontId="0" fillId="3" borderId="41" xfId="0" applyFont="1" applyFill="1" applyBorder="1" applyAlignment="1">
      <alignment horizontal="center"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3" borderId="0" xfId="0" applyFont="1" applyFill="1" applyAlignment="1">
      <alignment vertical="top"/>
    </xf>
    <xf numFmtId="0" fontId="0" fillId="3" borderId="0" xfId="0" applyFont="1" applyFill="1" applyAlignment="1">
      <alignment vertical="top"/>
    </xf>
    <xf numFmtId="0" fontId="6" fillId="3" borderId="18" xfId="0" applyFont="1" applyFill="1" applyBorder="1" applyAlignment="1">
      <alignment horizontal="justify" vertical="top" wrapText="1"/>
    </xf>
    <xf numFmtId="0" fontId="21" fillId="3" borderId="14" xfId="0" applyFont="1" applyFill="1" applyBorder="1" applyAlignment="1">
      <alignment horizontal="justify" vertical="top" wrapText="1"/>
    </xf>
    <xf numFmtId="0" fontId="2" fillId="6" borderId="11" xfId="0" applyFont="1" applyFill="1" applyBorder="1" applyAlignment="1">
      <alignment horizontal="center" vertical="top" wrapText="1"/>
    </xf>
    <xf numFmtId="0" fontId="2" fillId="6" borderId="35" xfId="0" applyFont="1" applyFill="1" applyBorder="1" applyAlignment="1">
      <alignment horizontal="center" vertical="top" wrapText="1"/>
    </xf>
    <xf numFmtId="49" fontId="6" fillId="0" borderId="0" xfId="68" applyNumberFormat="1" applyFont="1" applyAlignment="1">
      <alignment horizontal="left" vertical="top"/>
    </xf>
    <xf numFmtId="49" fontId="2" fillId="0" borderId="0" xfId="68" quotePrefix="1" applyNumberFormat="1" applyFont="1" applyFill="1" applyBorder="1" applyAlignment="1">
      <alignment horizontal="left" vertical="top"/>
    </xf>
    <xf numFmtId="49" fontId="2" fillId="0" borderId="0" xfId="68" applyNumberFormat="1" applyFont="1" applyFill="1" applyBorder="1" applyAlignment="1">
      <alignment horizontal="left" vertical="top" wrapText="1"/>
    </xf>
    <xf numFmtId="49" fontId="2" fillId="0" borderId="0" xfId="68" applyNumberFormat="1" applyFont="1" applyFill="1" applyBorder="1" applyAlignment="1">
      <alignment horizontal="left" vertical="top"/>
    </xf>
    <xf numFmtId="0" fontId="6" fillId="0" borderId="0" xfId="44" applyFont="1" applyAlignment="1">
      <alignment horizontal="left" vertical="top" wrapText="1"/>
    </xf>
    <xf numFmtId="0" fontId="6" fillId="0" borderId="0" xfId="68" applyFont="1" applyAlignment="1">
      <alignment horizontal="left" vertical="top"/>
    </xf>
    <xf numFmtId="4" fontId="6" fillId="0" borderId="0" xfId="68" applyNumberFormat="1" applyFont="1" applyAlignment="1">
      <alignment horizontal="left" vertical="top"/>
    </xf>
    <xf numFmtId="0" fontId="2" fillId="0" borderId="0" xfId="0" applyFont="1" applyAlignment="1">
      <alignment horizontal="left" vertical="top"/>
    </xf>
    <xf numFmtId="0" fontId="2" fillId="0" borderId="0" xfId="68" applyFont="1" applyFill="1" applyBorder="1" applyAlignment="1">
      <alignment horizontal="left" vertical="top"/>
    </xf>
    <xf numFmtId="4" fontId="2" fillId="0" borderId="0" xfId="68" applyNumberFormat="1" applyFont="1" applyFill="1" applyBorder="1" applyAlignment="1">
      <alignment horizontal="left" vertical="top"/>
    </xf>
    <xf numFmtId="0" fontId="2" fillId="0" borderId="0" xfId="44" applyFont="1" applyAlignment="1">
      <alignment horizontal="left" vertical="top"/>
    </xf>
    <xf numFmtId="0" fontId="2" fillId="0" borderId="0" xfId="44" applyFont="1" applyBorder="1" applyAlignment="1">
      <alignment horizontal="left" vertical="top" wrapText="1"/>
    </xf>
    <xf numFmtId="0" fontId="6" fillId="0" borderId="0" xfId="69" applyFont="1" applyBorder="1" applyAlignment="1">
      <alignment horizontal="left" vertical="top" wrapText="1"/>
    </xf>
    <xf numFmtId="0" fontId="6" fillId="0" borderId="0" xfId="44" applyFont="1" applyBorder="1" applyAlignment="1">
      <alignment horizontal="left" vertical="top" wrapText="1"/>
    </xf>
    <xf numFmtId="0" fontId="2" fillId="0" borderId="0" xfId="44" applyFont="1" applyFill="1" applyBorder="1" applyAlignment="1">
      <alignment horizontal="left" vertical="top" wrapText="1"/>
    </xf>
    <xf numFmtId="0" fontId="2" fillId="0" borderId="0" xfId="44" applyFont="1" applyAlignment="1">
      <alignment horizontal="left" vertical="top" wrapText="1"/>
    </xf>
    <xf numFmtId="0" fontId="2" fillId="0" borderId="0" xfId="69" applyFont="1" applyFill="1" applyBorder="1" applyAlignment="1">
      <alignment horizontal="left" vertical="top"/>
    </xf>
    <xf numFmtId="0" fontId="6" fillId="0" borderId="42" xfId="69" applyFont="1" applyFill="1" applyBorder="1" applyAlignment="1">
      <alignment horizontal="left" vertical="top" wrapText="1"/>
    </xf>
    <xf numFmtId="4" fontId="2" fillId="0" borderId="0" xfId="69" applyNumberFormat="1" applyFont="1" applyFill="1" applyBorder="1" applyAlignment="1">
      <alignment horizontal="left" vertical="top"/>
    </xf>
    <xf numFmtId="0" fontId="2" fillId="0" borderId="0" xfId="44" applyFont="1" applyFill="1" applyAlignment="1">
      <alignment horizontal="left" vertical="top" wrapText="1"/>
    </xf>
    <xf numFmtId="49" fontId="18" fillId="0" borderId="0" xfId="69" applyNumberFormat="1" applyFont="1" applyBorder="1" applyAlignment="1">
      <alignment horizontal="left"/>
    </xf>
    <xf numFmtId="166" fontId="0" fillId="0" borderId="0" xfId="4" applyNumberFormat="1" applyFont="1"/>
    <xf numFmtId="166" fontId="5" fillId="3" borderId="0" xfId="4" applyNumberFormat="1" applyFont="1" applyFill="1" applyBorder="1" applyAlignment="1">
      <alignment vertical="top"/>
    </xf>
    <xf numFmtId="166" fontId="10" fillId="0" borderId="0" xfId="4" applyNumberFormat="1" applyFont="1" applyBorder="1" applyAlignment="1">
      <alignment horizontal="left"/>
    </xf>
    <xf numFmtId="166" fontId="12" fillId="0" borderId="0" xfId="4" applyNumberFormat="1" applyFont="1" applyBorder="1" applyAlignment="1">
      <alignment horizontal="left"/>
    </xf>
    <xf numFmtId="166" fontId="12" fillId="0" borderId="0" xfId="4" applyNumberFormat="1" applyFont="1" applyFill="1" applyBorder="1" applyAlignment="1">
      <alignment horizontal="left"/>
    </xf>
    <xf numFmtId="0" fontId="0" fillId="3" borderId="0" xfId="0" applyFont="1" applyFill="1" applyAlignment="1">
      <alignment vertical="top"/>
    </xf>
    <xf numFmtId="167" fontId="0" fillId="0" borderId="0" xfId="4" applyNumberFormat="1" applyFont="1" applyAlignment="1">
      <alignment horizontal="right" vertical="top"/>
    </xf>
    <xf numFmtId="0" fontId="2" fillId="3" borderId="0" xfId="0" applyFont="1" applyFill="1" applyBorder="1" applyAlignment="1">
      <alignment vertical="top"/>
    </xf>
    <xf numFmtId="0" fontId="0" fillId="0" borderId="0" xfId="0" applyFont="1" applyBorder="1"/>
    <xf numFmtId="0" fontId="2" fillId="3" borderId="0" xfId="0" applyFont="1" applyFill="1" applyBorder="1" applyAlignment="1">
      <alignment horizontal="justify" vertical="top"/>
    </xf>
    <xf numFmtId="0" fontId="15" fillId="3" borderId="0" xfId="0" applyFont="1" applyFill="1" applyBorder="1" applyAlignment="1">
      <alignment horizontal="justify" vertical="top" wrapText="1"/>
    </xf>
    <xf numFmtId="0" fontId="14" fillId="0" borderId="0" xfId="0" applyFont="1" applyBorder="1"/>
    <xf numFmtId="0" fontId="6" fillId="3" borderId="0" xfId="0" applyFont="1" applyFill="1" applyAlignment="1">
      <alignment horizontal="justify" vertical="top"/>
    </xf>
    <xf numFmtId="0" fontId="3" fillId="3" borderId="0" xfId="0" applyFont="1" applyFill="1" applyAlignment="1">
      <alignment vertical="top"/>
    </xf>
    <xf numFmtId="0" fontId="2" fillId="3" borderId="0" xfId="0" applyFont="1" applyFill="1" applyAlignment="1">
      <alignment horizontal="justify" vertical="top"/>
    </xf>
    <xf numFmtId="0" fontId="0" fillId="3" borderId="0" xfId="0" applyFont="1" applyFill="1" applyAlignment="1">
      <alignment vertical="top"/>
    </xf>
    <xf numFmtId="0" fontId="6" fillId="3" borderId="43" xfId="0" applyFont="1" applyFill="1" applyBorder="1" applyAlignment="1">
      <alignment horizontal="center" vertical="top" wrapText="1"/>
    </xf>
    <xf numFmtId="0" fontId="0" fillId="0" borderId="44" xfId="0" applyBorder="1" applyAlignment="1">
      <alignment horizontal="center" vertical="top" wrapText="1"/>
    </xf>
    <xf numFmtId="0" fontId="0" fillId="0" borderId="25" xfId="0" applyBorder="1" applyAlignment="1">
      <alignment horizontal="center" vertical="top" wrapText="1"/>
    </xf>
    <xf numFmtId="0" fontId="2" fillId="3" borderId="0" xfId="0" applyFont="1" applyFill="1" applyBorder="1" applyAlignment="1">
      <alignment horizontal="justify" vertical="top" wrapText="1"/>
    </xf>
    <xf numFmtId="0" fontId="6" fillId="3" borderId="45" xfId="0" applyFont="1" applyFill="1" applyBorder="1" applyAlignment="1">
      <alignment horizontal="justify" vertical="top" wrapText="1"/>
    </xf>
    <xf numFmtId="0" fontId="6" fillId="3" borderId="44" xfId="0" applyFont="1" applyFill="1" applyBorder="1" applyAlignment="1">
      <alignment horizontal="justify" vertical="top" wrapText="1"/>
    </xf>
    <xf numFmtId="0" fontId="6" fillId="3" borderId="18" xfId="0" applyFont="1" applyFill="1" applyBorder="1" applyAlignment="1">
      <alignment horizontal="justify" vertical="top" wrapText="1"/>
    </xf>
    <xf numFmtId="0" fontId="6" fillId="3" borderId="46" xfId="0" applyFont="1" applyFill="1" applyBorder="1" applyAlignment="1">
      <alignment horizontal="center" vertical="top"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6" fillId="3" borderId="0" xfId="0" applyFont="1" applyFill="1" applyAlignment="1">
      <alignment vertical="top"/>
    </xf>
    <xf numFmtId="0" fontId="0" fillId="0" borderId="49" xfId="0" applyBorder="1" applyAlignment="1">
      <alignment horizontal="center" vertical="top" wrapText="1"/>
    </xf>
    <xf numFmtId="0" fontId="6" fillId="3" borderId="43" xfId="0" applyFont="1" applyFill="1" applyBorder="1" applyAlignment="1">
      <alignment horizontal="justify" vertical="top" wrapText="1"/>
    </xf>
    <xf numFmtId="0" fontId="3" fillId="0" borderId="44" xfId="0" applyFont="1" applyBorder="1" applyAlignment="1">
      <alignment vertical="top" wrapText="1"/>
    </xf>
    <xf numFmtId="0" fontId="3" fillId="0" borderId="18" xfId="0" applyFont="1" applyBorder="1" applyAlignment="1">
      <alignment vertical="top" wrapText="1"/>
    </xf>
    <xf numFmtId="0" fontId="6" fillId="3" borderId="50" xfId="0" applyFont="1" applyFill="1" applyBorder="1" applyAlignment="1">
      <alignment horizontal="justify" vertical="top" wrapText="1"/>
    </xf>
    <xf numFmtId="0" fontId="3" fillId="0" borderId="51" xfId="0" applyFont="1" applyBorder="1" applyAlignment="1">
      <alignment vertical="top" wrapText="1"/>
    </xf>
    <xf numFmtId="0" fontId="3" fillId="0" borderId="8" xfId="0" applyFont="1" applyBorder="1" applyAlignment="1">
      <alignment vertical="top" wrapText="1"/>
    </xf>
  </cellXfs>
  <cellStyles count="104">
    <cellStyle name="Comma 2" xfId="1"/>
    <cellStyle name="Comma 3" xfId="2"/>
    <cellStyle name="Comma0" xfId="3"/>
    <cellStyle name="Currency" xfId="4" builtinId="4"/>
    <cellStyle name="Currency 2" xfId="5"/>
    <cellStyle name="Currency 3" xfId="6"/>
    <cellStyle name="Currency 4" xfId="7"/>
    <cellStyle name="Currency 5" xfId="8"/>
    <cellStyle name="Currency 6" xfId="9"/>
    <cellStyle name="Currency0" xfId="10"/>
    <cellStyle name="Date" xfId="11"/>
    <cellStyle name="Denar [0]_V3 plin" xfId="12"/>
    <cellStyle name="Denar_V3 plin" xfId="13"/>
    <cellStyle name="Element-delo" xfId="14"/>
    <cellStyle name="Element-delo 5" xfId="15"/>
    <cellStyle name="Element-delo_HTZ IP 164 srednja zdravstvena šola Celje ci1151-1, BZ500+..." xfId="16"/>
    <cellStyle name="Fixed" xfId="17"/>
    <cellStyle name="Hiperpovezava 2" xfId="18"/>
    <cellStyle name="Hyperlink 2" xfId="19"/>
    <cellStyle name="Hyperlink 3" xfId="20"/>
    <cellStyle name="Naslov 5" xfId="21"/>
    <cellStyle name="Navadno 10" xfId="22"/>
    <cellStyle name="Navadno 10 10 10" xfId="23"/>
    <cellStyle name="Navadno 10 10 10 5" xfId="24"/>
    <cellStyle name="Navadno 10 111 10" xfId="25"/>
    <cellStyle name="Navadno 103" xfId="26"/>
    <cellStyle name="Navadno 104" xfId="27"/>
    <cellStyle name="Navadno 105" xfId="28"/>
    <cellStyle name="Navadno 105 2" xfId="29"/>
    <cellStyle name="Navadno 106 2" xfId="30"/>
    <cellStyle name="Navadno 107" xfId="31"/>
    <cellStyle name="Navadno 108" xfId="32"/>
    <cellStyle name="Navadno 109" xfId="33"/>
    <cellStyle name="Navadno 110" xfId="34"/>
    <cellStyle name="Navadno 111" xfId="35"/>
    <cellStyle name="Navadno 112 2" xfId="36"/>
    <cellStyle name="Navadno 113 2" xfId="37"/>
    <cellStyle name="Navadno 114 2" xfId="38"/>
    <cellStyle name="Navadno 115 2" xfId="39"/>
    <cellStyle name="Navadno 116 2" xfId="40"/>
    <cellStyle name="Navadno 119 2" xfId="41"/>
    <cellStyle name="Navadno 121 2" xfId="42"/>
    <cellStyle name="Navadno 122 2" xfId="43"/>
    <cellStyle name="Navadno 2" xfId="44"/>
    <cellStyle name="Navadno 2 100 2" xfId="45"/>
    <cellStyle name="Navadno 2 2" xfId="46"/>
    <cellStyle name="Navadno 3" xfId="47"/>
    <cellStyle name="Navadno 3 11" xfId="48"/>
    <cellStyle name="Navadno 3 111" xfId="49"/>
    <cellStyle name="Navadno 3 2" xfId="50"/>
    <cellStyle name="Navadno 3 3" xfId="51"/>
    <cellStyle name="Navadno 3 3 2" xfId="52"/>
    <cellStyle name="Navadno 4" xfId="53"/>
    <cellStyle name="Navadno 4 2" xfId="54"/>
    <cellStyle name="Navadno 5" xfId="55"/>
    <cellStyle name="Navadno 6" xfId="56"/>
    <cellStyle name="Navadno 7" xfId="57"/>
    <cellStyle name="Navadno 73" xfId="58"/>
    <cellStyle name="Navadno 75" xfId="59"/>
    <cellStyle name="Navadno 8" xfId="60"/>
    <cellStyle name="Navadno 82" xfId="61"/>
    <cellStyle name="Navadno 85" xfId="62"/>
    <cellStyle name="Navadno 9" xfId="63"/>
    <cellStyle name="Navadno 94 2" xfId="64"/>
    <cellStyle name="Navadno 95 2" xfId="65"/>
    <cellStyle name="Navadno 96" xfId="66"/>
    <cellStyle name="Navadno 99" xfId="67"/>
    <cellStyle name="Navadno_ARREA- koča Ruše-rušitve 2" xfId="68"/>
    <cellStyle name="Navadno_KALAMAR-PSO GREGORČIČEVA MS-16.11.04" xfId="69"/>
    <cellStyle name="Normal" xfId="0" builtinId="0"/>
    <cellStyle name="Normal 10" xfId="70"/>
    <cellStyle name="Normal 11" xfId="71"/>
    <cellStyle name="Normal 19" xfId="72"/>
    <cellStyle name="Normal 2" xfId="73"/>
    <cellStyle name="Normal 2 2" xfId="74"/>
    <cellStyle name="Normal 2 2 2" xfId="75"/>
    <cellStyle name="Normal 3" xfId="76"/>
    <cellStyle name="Normal 3 2" xfId="77"/>
    <cellStyle name="Normal 4" xfId="78"/>
    <cellStyle name="Normal 4 2" xfId="79"/>
    <cellStyle name="Normal 40" xfId="80"/>
    <cellStyle name="Normal 42" xfId="81"/>
    <cellStyle name="Normal 48" xfId="82"/>
    <cellStyle name="Normal 49" xfId="83"/>
    <cellStyle name="Normal 5" xfId="84"/>
    <cellStyle name="Normal 5 2" xfId="85"/>
    <cellStyle name="Normal 50" xfId="86"/>
    <cellStyle name="Normal 51" xfId="87"/>
    <cellStyle name="Normal 52" xfId="88"/>
    <cellStyle name="Normal 53" xfId="89"/>
    <cellStyle name="Normal 54" xfId="90"/>
    <cellStyle name="Normal 55" xfId="91"/>
    <cellStyle name="Normal 56" xfId="92"/>
    <cellStyle name="Normal 6" xfId="93"/>
    <cellStyle name="Normal 7" xfId="94"/>
    <cellStyle name="Normal 8" xfId="95"/>
    <cellStyle name="Normal 9" xfId="96"/>
    <cellStyle name="Odstotek 2" xfId="97"/>
    <cellStyle name="PRVA VRSTA Element delo 2" xfId="98"/>
    <cellStyle name="Slog 1" xfId="99"/>
    <cellStyle name="Valuta 2" xfId="100"/>
    <cellStyle name="Vejica 2" xfId="101"/>
    <cellStyle name="Vejica 2 2" xfId="102"/>
    <cellStyle name="Vejica 3"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activeCell="E22" sqref="E22"/>
    </sheetView>
  </sheetViews>
  <sheetFormatPr defaultRowHeight="12.75"/>
  <cols>
    <col min="3" max="3" width="15.140625" customWidth="1"/>
    <col min="5" max="5" width="16.28515625" style="289" bestFit="1" customWidth="1"/>
  </cols>
  <sheetData>
    <row r="1" spans="1:8">
      <c r="A1" s="27"/>
      <c r="B1" s="27"/>
      <c r="C1" s="27"/>
      <c r="D1" s="73"/>
      <c r="E1" s="290"/>
      <c r="F1" s="73"/>
      <c r="G1" s="74"/>
      <c r="H1" s="74"/>
    </row>
    <row r="2" spans="1:8">
      <c r="A2" s="27"/>
      <c r="B2" s="27"/>
      <c r="C2" s="27"/>
      <c r="D2" s="73"/>
      <c r="E2" s="290"/>
      <c r="F2" s="73"/>
      <c r="G2" s="74"/>
      <c r="H2" s="74"/>
    </row>
    <row r="3" spans="1:8">
      <c r="A3" s="27"/>
      <c r="B3" s="27"/>
      <c r="C3" s="27"/>
      <c r="D3" s="73"/>
      <c r="E3" s="290"/>
      <c r="F3" s="73"/>
      <c r="G3" s="74"/>
      <c r="H3" s="74"/>
    </row>
    <row r="4" spans="1:8">
      <c r="A4" s="27"/>
      <c r="B4" s="27"/>
      <c r="C4" s="27"/>
      <c r="D4" s="73"/>
      <c r="E4" s="290"/>
      <c r="F4" s="73"/>
      <c r="G4" s="74"/>
      <c r="H4" s="74"/>
    </row>
    <row r="5" spans="1:8">
      <c r="A5" s="27"/>
      <c r="B5" s="27"/>
      <c r="C5" s="27"/>
      <c r="D5" s="73"/>
      <c r="E5" s="290"/>
      <c r="F5" s="73"/>
      <c r="G5" s="74"/>
      <c r="H5" s="74"/>
    </row>
    <row r="6" spans="1:8" ht="15">
      <c r="A6" s="106" t="s">
        <v>151</v>
      </c>
      <c r="B6" s="107"/>
      <c r="C6" s="197" t="s">
        <v>152</v>
      </c>
      <c r="D6" s="91"/>
      <c r="E6" s="291"/>
      <c r="F6" s="92"/>
      <c r="G6" s="93"/>
      <c r="H6" s="94"/>
    </row>
    <row r="7" spans="1:8">
      <c r="A7" s="106"/>
      <c r="B7" s="107"/>
      <c r="C7" s="97"/>
      <c r="D7" s="97"/>
      <c r="E7" s="292"/>
      <c r="F7" s="95"/>
      <c r="G7" s="98"/>
      <c r="H7" s="94"/>
    </row>
    <row r="8" spans="1:8" ht="15">
      <c r="A8" s="106" t="s">
        <v>153</v>
      </c>
      <c r="B8" s="107"/>
      <c r="C8" s="99" t="s">
        <v>154</v>
      </c>
      <c r="D8" s="100"/>
      <c r="E8" s="293"/>
      <c r="F8" s="101"/>
      <c r="G8" s="102"/>
      <c r="H8" s="103"/>
    </row>
    <row r="9" spans="1:8" ht="15">
      <c r="A9" s="106"/>
      <c r="B9" s="107"/>
      <c r="C9" s="99" t="s">
        <v>155</v>
      </c>
      <c r="D9" s="100"/>
      <c r="E9" s="293"/>
      <c r="F9" s="101"/>
      <c r="G9" s="102"/>
      <c r="H9" s="103"/>
    </row>
    <row r="10" spans="1:8">
      <c r="A10" s="106"/>
      <c r="B10" s="107"/>
      <c r="C10" s="104"/>
      <c r="D10" s="100"/>
      <c r="E10" s="293"/>
      <c r="F10" s="101"/>
      <c r="G10" s="102"/>
      <c r="H10" s="103"/>
    </row>
    <row r="11" spans="1:8" ht="18">
      <c r="A11" s="106"/>
      <c r="B11" s="107"/>
      <c r="C11" s="105" t="s">
        <v>156</v>
      </c>
      <c r="D11" s="100"/>
      <c r="E11" s="293"/>
      <c r="F11" s="101"/>
      <c r="G11" s="102"/>
      <c r="H11" s="103"/>
    </row>
    <row r="12" spans="1:8" ht="18">
      <c r="A12" s="106"/>
      <c r="B12" s="107"/>
      <c r="C12" s="105"/>
      <c r="D12" s="100"/>
      <c r="E12" s="293"/>
      <c r="F12" s="101"/>
      <c r="G12" s="102"/>
      <c r="H12" s="103"/>
    </row>
    <row r="13" spans="1:8" ht="15">
      <c r="A13" s="106"/>
      <c r="B13" s="107"/>
      <c r="C13" s="99"/>
      <c r="D13" s="100"/>
      <c r="E13" s="293"/>
      <c r="F13" s="101"/>
      <c r="G13" s="102"/>
      <c r="H13" s="103"/>
    </row>
    <row r="14" spans="1:8" ht="15">
      <c r="A14" s="106" t="s">
        <v>159</v>
      </c>
      <c r="B14" s="107"/>
      <c r="C14" s="99" t="s">
        <v>158</v>
      </c>
      <c r="D14" s="100"/>
      <c r="E14" s="293"/>
      <c r="F14" s="101"/>
      <c r="G14" s="102"/>
      <c r="H14" s="103"/>
    </row>
    <row r="15" spans="1:8" ht="15">
      <c r="A15" s="96" t="s">
        <v>593</v>
      </c>
      <c r="B15" s="97"/>
      <c r="C15" s="99" t="s">
        <v>594</v>
      </c>
      <c r="D15" s="100"/>
      <c r="E15" s="293"/>
      <c r="F15" s="101"/>
      <c r="G15" s="102"/>
      <c r="H15" s="103"/>
    </row>
    <row r="16" spans="1:8" ht="15">
      <c r="A16" s="96" t="s">
        <v>597</v>
      </c>
      <c r="B16" s="97"/>
      <c r="C16" s="99" t="s">
        <v>598</v>
      </c>
      <c r="D16" s="100"/>
      <c r="E16" s="293"/>
      <c r="F16" s="101"/>
      <c r="G16" s="102"/>
      <c r="H16" s="103"/>
    </row>
    <row r="17" spans="1:8" ht="15">
      <c r="A17" s="96" t="s">
        <v>157</v>
      </c>
      <c r="B17" s="97"/>
      <c r="C17" s="288" t="s">
        <v>595</v>
      </c>
      <c r="D17" s="97"/>
      <c r="E17" s="292"/>
      <c r="F17" s="95"/>
      <c r="G17" s="98"/>
      <c r="H17" s="94"/>
    </row>
    <row r="18" spans="1:8" ht="15">
      <c r="A18" s="96"/>
      <c r="B18" s="97"/>
      <c r="C18" s="288"/>
      <c r="D18" s="97"/>
      <c r="E18" s="292"/>
      <c r="F18" s="95"/>
      <c r="G18" s="98"/>
      <c r="H18" s="94"/>
    </row>
    <row r="19" spans="1:8" ht="15">
      <c r="A19" s="96"/>
      <c r="B19" s="97"/>
      <c r="C19" s="288"/>
      <c r="D19" s="97"/>
      <c r="E19" s="292"/>
      <c r="F19" s="95"/>
      <c r="G19" s="98"/>
      <c r="H19" s="94"/>
    </row>
    <row r="20" spans="1:8" ht="15">
      <c r="A20" s="96"/>
      <c r="B20" s="97"/>
      <c r="C20" s="288"/>
      <c r="D20" s="97"/>
      <c r="E20" s="292"/>
      <c r="F20" s="95"/>
      <c r="G20" s="98"/>
      <c r="H20" s="94"/>
    </row>
    <row r="28" spans="1:8" ht="15">
      <c r="C28" s="99" t="s">
        <v>599</v>
      </c>
    </row>
    <row r="29" spans="1:8">
      <c r="C29" s="34" t="s">
        <v>25</v>
      </c>
      <c r="D29" s="81"/>
      <c r="E29" s="289">
        <f>rekapitulacija!J21</f>
        <v>0</v>
      </c>
    </row>
    <row r="30" spans="1:8">
      <c r="C30" s="27" t="s">
        <v>141</v>
      </c>
      <c r="D30" s="80">
        <v>9.5000000000000001E-2</v>
      </c>
      <c r="E30" s="289">
        <f>rekapitulacija!J23</f>
        <v>0</v>
      </c>
    </row>
    <row r="31" spans="1:8">
      <c r="C31" s="27" t="s">
        <v>161</v>
      </c>
      <c r="D31" s="73"/>
      <c r="E31" s="289">
        <f>rekapitulacija!J25</f>
        <v>0</v>
      </c>
    </row>
    <row r="32" spans="1:8">
      <c r="C32" s="27"/>
      <c r="D32" s="73"/>
    </row>
  </sheetData>
  <pageMargins left="0.70866141732283472" right="0.70866141732283472" top="0.74803149606299213" bottom="0.74803149606299213" header="0.31496062992125984" footer="0.31496062992125984"/>
  <pageSetup paperSize="9" orientation="portrait" r:id="rId1"/>
  <headerFooter>
    <oddHeader>&amp;CSTANOVANJSKA SOSESKA NOVO BRDO, V OBMOČJU UREJANJA OPPN 252, 
FUNKCIONALNA ENOTA E2</oddHeader>
    <oddFooter>&amp;Celektrične inštalacije in električna oprema - &amp;A&amp;R&amp;P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zoomScaleNormal="100" workbookViewId="0">
      <pane xSplit="1" ySplit="5" topLeftCell="B17" activePane="bottomRight" state="frozen"/>
      <selection pane="topRight" activeCell="B1" sqref="B1"/>
      <selection pane="bottomLeft" activeCell="A6" sqref="A6"/>
      <selection pane="bottomRight" activeCell="U24" sqref="U24"/>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5.28515625" style="6" customWidth="1"/>
    <col min="20" max="20" width="11.7109375" style="6" customWidth="1"/>
    <col min="21" max="21" width="11" style="70" customWidth="1"/>
    <col min="22" max="16384" width="9.140625" style="70"/>
  </cols>
  <sheetData>
    <row r="1" spans="1:21" s="68" customFormat="1" ht="12" customHeight="1">
      <c r="B1" s="301" t="s">
        <v>134</v>
      </c>
      <c r="C1" s="302"/>
      <c r="D1" s="302"/>
      <c r="E1" s="302"/>
      <c r="F1" s="302"/>
      <c r="G1" s="11"/>
      <c r="H1" s="11"/>
      <c r="I1" s="84"/>
      <c r="J1" s="84"/>
      <c r="K1" s="84"/>
      <c r="L1" s="84"/>
      <c r="M1" s="84"/>
      <c r="N1" s="84"/>
      <c r="O1" s="84"/>
      <c r="P1" s="84"/>
      <c r="Q1" s="11"/>
      <c r="R1" s="11"/>
      <c r="S1" s="11"/>
      <c r="T1" s="11"/>
    </row>
    <row r="2" spans="1:21" ht="27" customHeight="1">
      <c r="B2" s="303" t="s">
        <v>74</v>
      </c>
      <c r="C2" s="303"/>
      <c r="D2" s="303"/>
      <c r="E2" s="303"/>
      <c r="F2" s="303"/>
      <c r="G2" s="6"/>
      <c r="H2" s="6"/>
      <c r="I2" s="86"/>
      <c r="J2" s="86"/>
      <c r="K2" s="86"/>
      <c r="L2" s="86"/>
      <c r="M2" s="86"/>
      <c r="N2" s="86"/>
      <c r="O2" s="86"/>
      <c r="P2" s="86"/>
    </row>
    <row r="3" spans="1:21" ht="13.5" thickBot="1">
      <c r="B3" s="71"/>
    </row>
    <row r="4" spans="1:21" s="84" customFormat="1" ht="14.25" customHeight="1" thickBot="1">
      <c r="B4" s="112" t="s">
        <v>1</v>
      </c>
      <c r="C4" s="87" t="s">
        <v>2</v>
      </c>
      <c r="D4" s="113" t="s">
        <v>3</v>
      </c>
      <c r="E4" s="164" t="s">
        <v>162</v>
      </c>
      <c r="F4" s="312" t="s">
        <v>14</v>
      </c>
      <c r="G4" s="313"/>
      <c r="H4" s="313"/>
      <c r="I4" s="313"/>
      <c r="J4" s="313"/>
      <c r="K4" s="313"/>
      <c r="L4" s="313"/>
      <c r="M4" s="313"/>
      <c r="N4" s="313"/>
      <c r="O4" s="313"/>
      <c r="P4" s="314"/>
      <c r="Q4" s="13" t="s">
        <v>163</v>
      </c>
      <c r="R4" s="13" t="s">
        <v>370</v>
      </c>
      <c r="S4" s="23"/>
      <c r="T4" s="207" t="s">
        <v>14</v>
      </c>
      <c r="U4" s="13" t="s">
        <v>160</v>
      </c>
    </row>
    <row r="5" spans="1:21" s="84" customFormat="1" ht="52.5" customHeight="1" thickBot="1">
      <c r="B5" s="161"/>
      <c r="C5" s="162"/>
      <c r="D5" s="163"/>
      <c r="E5" s="175"/>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372</v>
      </c>
      <c r="U5" s="199" t="s">
        <v>372</v>
      </c>
    </row>
    <row r="6" spans="1:21" ht="25.5">
      <c r="A6" s="7"/>
      <c r="B6" s="8">
        <v>1</v>
      </c>
      <c r="C6" s="5" t="s">
        <v>9</v>
      </c>
      <c r="D6" s="4" t="s">
        <v>248</v>
      </c>
      <c r="E6" s="5" t="s">
        <v>17</v>
      </c>
      <c r="F6" s="126">
        <v>270</v>
      </c>
      <c r="G6" s="121">
        <f t="shared" ref="G6:G22" si="0">F6*4</f>
        <v>1080</v>
      </c>
      <c r="H6" s="126">
        <v>330</v>
      </c>
      <c r="I6" s="121">
        <f t="shared" ref="I6:I22" si="1">H6*2</f>
        <v>660</v>
      </c>
      <c r="J6" s="126">
        <v>463</v>
      </c>
      <c r="K6" s="121">
        <f t="shared" ref="K6:K22" si="2">J6*3</f>
        <v>1389</v>
      </c>
      <c r="L6" s="126">
        <v>490</v>
      </c>
      <c r="M6" s="121">
        <f t="shared" ref="M6:M22" si="3">L6</f>
        <v>490</v>
      </c>
      <c r="N6" s="126">
        <v>450</v>
      </c>
      <c r="O6" s="121">
        <f t="shared" ref="O6:O22" si="4">N6</f>
        <v>450</v>
      </c>
      <c r="P6" s="122">
        <f t="shared" ref="P6:P22" si="5">G6+I6+K6+M6+O6</f>
        <v>4069</v>
      </c>
      <c r="R6" s="6">
        <f t="shared" ref="R6:R22" si="6">P6*Q6</f>
        <v>0</v>
      </c>
      <c r="T6" s="208">
        <v>440</v>
      </c>
      <c r="U6" s="6">
        <f t="shared" ref="U6:U22" si="7">Q6*T6</f>
        <v>0</v>
      </c>
    </row>
    <row r="7" spans="1:21" ht="38.25">
      <c r="A7" s="7"/>
      <c r="B7" s="8">
        <f>(B6+1)</f>
        <v>2</v>
      </c>
      <c r="C7" s="3" t="s">
        <v>254</v>
      </c>
      <c r="D7" s="9" t="s">
        <v>497</v>
      </c>
      <c r="E7" s="3" t="s">
        <v>18</v>
      </c>
      <c r="F7" s="126">
        <v>0</v>
      </c>
      <c r="G7" s="121">
        <f t="shared" si="0"/>
        <v>0</v>
      </c>
      <c r="H7" s="126">
        <v>0</v>
      </c>
      <c r="I7" s="121">
        <f t="shared" si="1"/>
        <v>0</v>
      </c>
      <c r="J7" s="126">
        <v>0</v>
      </c>
      <c r="K7" s="121">
        <f t="shared" si="2"/>
        <v>0</v>
      </c>
      <c r="L7" s="126">
        <v>0</v>
      </c>
      <c r="M7" s="121">
        <f t="shared" si="3"/>
        <v>0</v>
      </c>
      <c r="N7" s="126">
        <v>0</v>
      </c>
      <c r="O7" s="121">
        <f t="shared" si="4"/>
        <v>0</v>
      </c>
      <c r="P7" s="122">
        <f t="shared" si="5"/>
        <v>0</v>
      </c>
      <c r="R7" s="6">
        <f t="shared" si="6"/>
        <v>0</v>
      </c>
      <c r="T7" s="201">
        <v>3</v>
      </c>
      <c r="U7" s="6">
        <f t="shared" si="7"/>
        <v>0</v>
      </c>
    </row>
    <row r="8" spans="1:21" ht="38.25">
      <c r="A8" s="7"/>
      <c r="B8" s="8">
        <f t="shared" ref="B8:B22" si="8">(B7+1)</f>
        <v>3</v>
      </c>
      <c r="C8" s="3" t="s">
        <v>255</v>
      </c>
      <c r="D8" s="9" t="s">
        <v>498</v>
      </c>
      <c r="E8" s="3" t="s">
        <v>18</v>
      </c>
      <c r="F8" s="126">
        <v>0</v>
      </c>
      <c r="G8" s="121">
        <f t="shared" si="0"/>
        <v>0</v>
      </c>
      <c r="H8" s="126">
        <v>0</v>
      </c>
      <c r="I8" s="121">
        <f t="shared" si="1"/>
        <v>0</v>
      </c>
      <c r="J8" s="126">
        <v>0</v>
      </c>
      <c r="K8" s="121">
        <f t="shared" si="2"/>
        <v>0</v>
      </c>
      <c r="L8" s="126">
        <v>0</v>
      </c>
      <c r="M8" s="121">
        <f t="shared" si="3"/>
        <v>0</v>
      </c>
      <c r="N8" s="126">
        <v>0</v>
      </c>
      <c r="O8" s="121">
        <f t="shared" si="4"/>
        <v>0</v>
      </c>
      <c r="P8" s="122">
        <f t="shared" si="5"/>
        <v>0</v>
      </c>
      <c r="R8" s="6">
        <f t="shared" si="6"/>
        <v>0</v>
      </c>
      <c r="T8" s="201">
        <v>6</v>
      </c>
      <c r="U8" s="6">
        <f t="shared" si="7"/>
        <v>0</v>
      </c>
    </row>
    <row r="9" spans="1:21" s="171" customFormat="1" ht="38.25">
      <c r="A9" s="7"/>
      <c r="B9" s="8">
        <f t="shared" si="8"/>
        <v>4</v>
      </c>
      <c r="C9" s="3" t="s">
        <v>256</v>
      </c>
      <c r="D9" s="9" t="s">
        <v>499</v>
      </c>
      <c r="E9" s="3" t="s">
        <v>18</v>
      </c>
      <c r="F9" s="126">
        <v>0</v>
      </c>
      <c r="G9" s="121">
        <f t="shared" si="0"/>
        <v>0</v>
      </c>
      <c r="H9" s="126">
        <v>0</v>
      </c>
      <c r="I9" s="121">
        <f t="shared" si="1"/>
        <v>0</v>
      </c>
      <c r="J9" s="126">
        <v>0</v>
      </c>
      <c r="K9" s="121">
        <f t="shared" si="2"/>
        <v>0</v>
      </c>
      <c r="L9" s="126">
        <v>0</v>
      </c>
      <c r="M9" s="121">
        <f t="shared" si="3"/>
        <v>0</v>
      </c>
      <c r="N9" s="126">
        <v>0</v>
      </c>
      <c r="O9" s="121">
        <f t="shared" si="4"/>
        <v>0</v>
      </c>
      <c r="P9" s="122">
        <f t="shared" si="5"/>
        <v>0</v>
      </c>
      <c r="Q9" s="6"/>
      <c r="R9" s="6">
        <f t="shared" si="6"/>
        <v>0</v>
      </c>
      <c r="S9" s="6"/>
      <c r="T9" s="201">
        <v>2</v>
      </c>
      <c r="U9" s="6">
        <f t="shared" si="7"/>
        <v>0</v>
      </c>
    </row>
    <row r="10" spans="1:21" ht="76.5">
      <c r="A10" s="7"/>
      <c r="B10" s="8">
        <f t="shared" si="8"/>
        <v>5</v>
      </c>
      <c r="C10" s="3" t="s">
        <v>314</v>
      </c>
      <c r="D10" s="9" t="s">
        <v>500</v>
      </c>
      <c r="E10" s="3" t="s">
        <v>18</v>
      </c>
      <c r="F10" s="126">
        <v>0</v>
      </c>
      <c r="G10" s="121">
        <f t="shared" si="0"/>
        <v>0</v>
      </c>
      <c r="H10" s="126">
        <v>0</v>
      </c>
      <c r="I10" s="121">
        <f t="shared" si="1"/>
        <v>0</v>
      </c>
      <c r="J10" s="126">
        <v>0</v>
      </c>
      <c r="K10" s="121">
        <f t="shared" si="2"/>
        <v>0</v>
      </c>
      <c r="L10" s="126">
        <v>0</v>
      </c>
      <c r="M10" s="121">
        <f t="shared" si="3"/>
        <v>0</v>
      </c>
      <c r="N10" s="126">
        <v>0</v>
      </c>
      <c r="O10" s="121">
        <f t="shared" si="4"/>
        <v>0</v>
      </c>
      <c r="P10" s="122">
        <f t="shared" si="5"/>
        <v>0</v>
      </c>
      <c r="R10" s="6">
        <f t="shared" si="6"/>
        <v>0</v>
      </c>
      <c r="T10" s="201">
        <v>7</v>
      </c>
      <c r="U10" s="6">
        <f t="shared" si="7"/>
        <v>0</v>
      </c>
    </row>
    <row r="11" spans="1:21" s="171" customFormat="1" ht="76.5">
      <c r="A11" s="7"/>
      <c r="B11" s="8">
        <f t="shared" si="8"/>
        <v>6</v>
      </c>
      <c r="C11" s="3" t="s">
        <v>315</v>
      </c>
      <c r="D11" s="9" t="s">
        <v>501</v>
      </c>
      <c r="E11" s="3" t="s">
        <v>18</v>
      </c>
      <c r="F11" s="126">
        <v>0</v>
      </c>
      <c r="G11" s="121">
        <f t="shared" si="0"/>
        <v>0</v>
      </c>
      <c r="H11" s="126">
        <v>0</v>
      </c>
      <c r="I11" s="121">
        <f t="shared" si="1"/>
        <v>0</v>
      </c>
      <c r="J11" s="126">
        <v>0</v>
      </c>
      <c r="K11" s="121">
        <f t="shared" si="2"/>
        <v>0</v>
      </c>
      <c r="L11" s="126">
        <v>0</v>
      </c>
      <c r="M11" s="121">
        <f t="shared" si="3"/>
        <v>0</v>
      </c>
      <c r="N11" s="126">
        <v>0</v>
      </c>
      <c r="O11" s="121">
        <f t="shared" si="4"/>
        <v>0</v>
      </c>
      <c r="P11" s="122">
        <f t="shared" si="5"/>
        <v>0</v>
      </c>
      <c r="Q11" s="6"/>
      <c r="R11" s="6">
        <f t="shared" si="6"/>
        <v>0</v>
      </c>
      <c r="S11" s="6"/>
      <c r="T11" s="201">
        <v>7</v>
      </c>
      <c r="U11" s="6">
        <f t="shared" si="7"/>
        <v>0</v>
      </c>
    </row>
    <row r="12" spans="1:21" ht="38.25">
      <c r="A12" s="7"/>
      <c r="B12" s="8">
        <f t="shared" si="8"/>
        <v>7</v>
      </c>
      <c r="C12" s="3" t="s">
        <v>84</v>
      </c>
      <c r="D12" s="9" t="s">
        <v>502</v>
      </c>
      <c r="E12" s="3" t="s">
        <v>18</v>
      </c>
      <c r="F12" s="126">
        <v>0</v>
      </c>
      <c r="G12" s="121">
        <f t="shared" si="0"/>
        <v>0</v>
      </c>
      <c r="H12" s="126">
        <v>0</v>
      </c>
      <c r="I12" s="121">
        <f t="shared" si="1"/>
        <v>0</v>
      </c>
      <c r="J12" s="126">
        <v>0</v>
      </c>
      <c r="K12" s="121">
        <f t="shared" si="2"/>
        <v>0</v>
      </c>
      <c r="L12" s="126">
        <v>0</v>
      </c>
      <c r="M12" s="121">
        <f t="shared" si="3"/>
        <v>0</v>
      </c>
      <c r="N12" s="126">
        <v>0</v>
      </c>
      <c r="O12" s="121">
        <f t="shared" si="4"/>
        <v>0</v>
      </c>
      <c r="P12" s="122">
        <f t="shared" si="5"/>
        <v>0</v>
      </c>
      <c r="R12" s="6">
        <f t="shared" si="6"/>
        <v>0</v>
      </c>
      <c r="T12" s="201">
        <v>1</v>
      </c>
      <c r="U12" s="6">
        <f t="shared" si="7"/>
        <v>0</v>
      </c>
    </row>
    <row r="13" spans="1:21" s="171" customFormat="1" ht="63.75">
      <c r="A13" s="7"/>
      <c r="B13" s="8">
        <f t="shared" si="8"/>
        <v>8</v>
      </c>
      <c r="C13" s="3" t="s">
        <v>649</v>
      </c>
      <c r="D13" s="9" t="s">
        <v>503</v>
      </c>
      <c r="E13" s="3" t="s">
        <v>18</v>
      </c>
      <c r="F13" s="126">
        <v>0</v>
      </c>
      <c r="G13" s="121">
        <f t="shared" si="0"/>
        <v>0</v>
      </c>
      <c r="H13" s="126">
        <v>0</v>
      </c>
      <c r="I13" s="121">
        <f t="shared" si="1"/>
        <v>0</v>
      </c>
      <c r="J13" s="126">
        <v>0</v>
      </c>
      <c r="K13" s="121">
        <f t="shared" si="2"/>
        <v>0</v>
      </c>
      <c r="L13" s="126">
        <v>0</v>
      </c>
      <c r="M13" s="121">
        <f t="shared" si="3"/>
        <v>0</v>
      </c>
      <c r="N13" s="126">
        <v>1</v>
      </c>
      <c r="O13" s="121">
        <f t="shared" si="4"/>
        <v>1</v>
      </c>
      <c r="P13" s="122">
        <f t="shared" si="5"/>
        <v>1</v>
      </c>
      <c r="Q13" s="6"/>
      <c r="R13" s="6">
        <f t="shared" si="6"/>
        <v>0</v>
      </c>
      <c r="S13" s="6"/>
      <c r="T13" s="201">
        <v>0</v>
      </c>
      <c r="U13" s="6">
        <f t="shared" si="7"/>
        <v>0</v>
      </c>
    </row>
    <row r="14" spans="1:21" s="171" customFormat="1" ht="63.75">
      <c r="A14" s="7"/>
      <c r="B14" s="8">
        <f t="shared" si="8"/>
        <v>9</v>
      </c>
      <c r="C14" s="3" t="s">
        <v>650</v>
      </c>
      <c r="D14" s="9" t="s">
        <v>504</v>
      </c>
      <c r="E14" s="3" t="s">
        <v>18</v>
      </c>
      <c r="F14" s="126">
        <v>0</v>
      </c>
      <c r="G14" s="121">
        <f t="shared" si="0"/>
        <v>0</v>
      </c>
      <c r="H14" s="126">
        <v>0</v>
      </c>
      <c r="I14" s="121">
        <f t="shared" si="1"/>
        <v>0</v>
      </c>
      <c r="J14" s="126">
        <v>0</v>
      </c>
      <c r="K14" s="121">
        <f t="shared" si="2"/>
        <v>0</v>
      </c>
      <c r="L14" s="126">
        <v>1</v>
      </c>
      <c r="M14" s="121">
        <f t="shared" si="3"/>
        <v>1</v>
      </c>
      <c r="N14" s="126">
        <v>1</v>
      </c>
      <c r="O14" s="121">
        <f t="shared" si="4"/>
        <v>1</v>
      </c>
      <c r="P14" s="122">
        <f t="shared" si="5"/>
        <v>2</v>
      </c>
      <c r="Q14" s="6"/>
      <c r="R14" s="6">
        <f t="shared" si="6"/>
        <v>0</v>
      </c>
      <c r="S14" s="6"/>
      <c r="T14" s="201">
        <v>0</v>
      </c>
      <c r="U14" s="6">
        <f t="shared" si="7"/>
        <v>0</v>
      </c>
    </row>
    <row r="15" spans="1:21" ht="76.5">
      <c r="A15" s="7"/>
      <c r="B15" s="8">
        <f t="shared" si="8"/>
        <v>10</v>
      </c>
      <c r="C15" s="3" t="s">
        <v>651</v>
      </c>
      <c r="D15" s="9" t="s">
        <v>505</v>
      </c>
      <c r="E15" s="3" t="s">
        <v>18</v>
      </c>
      <c r="F15" s="126">
        <v>1</v>
      </c>
      <c r="G15" s="121">
        <f t="shared" si="0"/>
        <v>4</v>
      </c>
      <c r="H15" s="126">
        <v>0</v>
      </c>
      <c r="I15" s="121">
        <f t="shared" si="1"/>
        <v>0</v>
      </c>
      <c r="J15" s="126">
        <v>0</v>
      </c>
      <c r="K15" s="121">
        <f t="shared" si="2"/>
        <v>0</v>
      </c>
      <c r="L15" s="126">
        <v>0</v>
      </c>
      <c r="M15" s="121">
        <f t="shared" si="3"/>
        <v>0</v>
      </c>
      <c r="N15" s="126">
        <v>0</v>
      </c>
      <c r="O15" s="121">
        <f t="shared" si="4"/>
        <v>0</v>
      </c>
      <c r="P15" s="122">
        <f t="shared" si="5"/>
        <v>4</v>
      </c>
      <c r="R15" s="6">
        <f t="shared" si="6"/>
        <v>0</v>
      </c>
      <c r="T15" s="201">
        <v>0</v>
      </c>
      <c r="U15" s="6">
        <f t="shared" si="7"/>
        <v>0</v>
      </c>
    </row>
    <row r="16" spans="1:21" s="171" customFormat="1" ht="89.25">
      <c r="A16" s="7"/>
      <c r="B16" s="8">
        <f t="shared" si="8"/>
        <v>11</v>
      </c>
      <c r="C16" s="3" t="s">
        <v>652</v>
      </c>
      <c r="D16" s="9" t="s">
        <v>506</v>
      </c>
      <c r="E16" s="3" t="s">
        <v>18</v>
      </c>
      <c r="F16" s="126">
        <v>0</v>
      </c>
      <c r="G16" s="121">
        <f t="shared" si="0"/>
        <v>0</v>
      </c>
      <c r="H16" s="126">
        <v>1</v>
      </c>
      <c r="I16" s="121">
        <f t="shared" si="1"/>
        <v>2</v>
      </c>
      <c r="J16" s="126">
        <v>0</v>
      </c>
      <c r="K16" s="121">
        <f t="shared" si="2"/>
        <v>0</v>
      </c>
      <c r="L16" s="126"/>
      <c r="M16" s="121">
        <f t="shared" si="3"/>
        <v>0</v>
      </c>
      <c r="N16" s="126">
        <v>0</v>
      </c>
      <c r="O16" s="121">
        <f t="shared" si="4"/>
        <v>0</v>
      </c>
      <c r="P16" s="122">
        <f t="shared" si="5"/>
        <v>2</v>
      </c>
      <c r="Q16" s="6"/>
      <c r="R16" s="6">
        <f t="shared" si="6"/>
        <v>0</v>
      </c>
      <c r="S16" s="6"/>
      <c r="T16" s="201">
        <v>0</v>
      </c>
      <c r="U16" s="6">
        <f t="shared" si="7"/>
        <v>0</v>
      </c>
    </row>
    <row r="17" spans="1:21" s="171" customFormat="1" ht="89.25">
      <c r="A17" s="7"/>
      <c r="B17" s="8">
        <f t="shared" si="8"/>
        <v>12</v>
      </c>
      <c r="C17" s="3" t="s">
        <v>653</v>
      </c>
      <c r="D17" s="9" t="s">
        <v>507</v>
      </c>
      <c r="E17" s="3" t="s">
        <v>18</v>
      </c>
      <c r="F17" s="126">
        <v>0</v>
      </c>
      <c r="G17" s="121">
        <f t="shared" si="0"/>
        <v>0</v>
      </c>
      <c r="H17" s="126">
        <v>0</v>
      </c>
      <c r="I17" s="121">
        <f t="shared" si="1"/>
        <v>0</v>
      </c>
      <c r="J17" s="126">
        <v>0</v>
      </c>
      <c r="K17" s="121">
        <f t="shared" si="2"/>
        <v>0</v>
      </c>
      <c r="L17" s="126">
        <v>1</v>
      </c>
      <c r="M17" s="121">
        <f t="shared" si="3"/>
        <v>1</v>
      </c>
      <c r="N17" s="126">
        <v>1</v>
      </c>
      <c r="O17" s="121">
        <f t="shared" si="4"/>
        <v>1</v>
      </c>
      <c r="P17" s="122">
        <f t="shared" si="5"/>
        <v>2</v>
      </c>
      <c r="Q17" s="6"/>
      <c r="R17" s="6">
        <f t="shared" si="6"/>
        <v>0</v>
      </c>
      <c r="S17" s="6"/>
      <c r="T17" s="201">
        <v>0</v>
      </c>
      <c r="U17" s="6">
        <f t="shared" si="7"/>
        <v>0</v>
      </c>
    </row>
    <row r="18" spans="1:21" s="171" customFormat="1" ht="89.25">
      <c r="A18" s="7"/>
      <c r="B18" s="8">
        <f t="shared" si="8"/>
        <v>13</v>
      </c>
      <c r="C18" s="3" t="s">
        <v>654</v>
      </c>
      <c r="D18" s="9" t="s">
        <v>508</v>
      </c>
      <c r="E18" s="3" t="s">
        <v>18</v>
      </c>
      <c r="F18" s="126">
        <v>0</v>
      </c>
      <c r="G18" s="121">
        <f t="shared" si="0"/>
        <v>0</v>
      </c>
      <c r="H18" s="126">
        <v>0</v>
      </c>
      <c r="I18" s="121">
        <f t="shared" si="1"/>
        <v>0</v>
      </c>
      <c r="J18" s="126">
        <v>1</v>
      </c>
      <c r="K18" s="121">
        <f t="shared" si="2"/>
        <v>3</v>
      </c>
      <c r="L18" s="126">
        <v>0</v>
      </c>
      <c r="M18" s="121">
        <f t="shared" si="3"/>
        <v>0</v>
      </c>
      <c r="N18" s="126">
        <v>0</v>
      </c>
      <c r="O18" s="121">
        <f t="shared" si="4"/>
        <v>0</v>
      </c>
      <c r="P18" s="122">
        <f t="shared" si="5"/>
        <v>3</v>
      </c>
      <c r="Q18" s="6"/>
      <c r="R18" s="6">
        <f t="shared" si="6"/>
        <v>0</v>
      </c>
      <c r="S18" s="6"/>
      <c r="T18" s="201">
        <v>0</v>
      </c>
      <c r="U18" s="6">
        <f t="shared" si="7"/>
        <v>0</v>
      </c>
    </row>
    <row r="19" spans="1:21" ht="140.25">
      <c r="A19" s="7"/>
      <c r="B19" s="8">
        <f t="shared" si="8"/>
        <v>14</v>
      </c>
      <c r="C19" s="3" t="s">
        <v>394</v>
      </c>
      <c r="D19" s="9" t="s">
        <v>509</v>
      </c>
      <c r="E19" s="3" t="s">
        <v>18</v>
      </c>
      <c r="F19" s="126">
        <v>21</v>
      </c>
      <c r="G19" s="121">
        <f t="shared" si="0"/>
        <v>84</v>
      </c>
      <c r="H19" s="126">
        <v>25</v>
      </c>
      <c r="I19" s="121">
        <f t="shared" si="1"/>
        <v>50</v>
      </c>
      <c r="J19" s="126">
        <v>33</v>
      </c>
      <c r="K19" s="121">
        <f t="shared" si="2"/>
        <v>99</v>
      </c>
      <c r="L19" s="126">
        <v>39</v>
      </c>
      <c r="M19" s="121">
        <f t="shared" si="3"/>
        <v>39</v>
      </c>
      <c r="N19" s="126">
        <v>35</v>
      </c>
      <c r="O19" s="121">
        <f t="shared" si="4"/>
        <v>35</v>
      </c>
      <c r="P19" s="122">
        <f t="shared" si="5"/>
        <v>307</v>
      </c>
      <c r="R19" s="6">
        <f t="shared" si="6"/>
        <v>0</v>
      </c>
      <c r="T19" s="201">
        <v>0</v>
      </c>
      <c r="U19" s="6">
        <f t="shared" si="7"/>
        <v>0</v>
      </c>
    </row>
    <row r="20" spans="1:21">
      <c r="A20" s="7"/>
      <c r="B20" s="8">
        <f t="shared" si="8"/>
        <v>15</v>
      </c>
      <c r="C20" s="25" t="s">
        <v>249</v>
      </c>
      <c r="D20" s="26"/>
      <c r="E20" s="3" t="s">
        <v>18</v>
      </c>
      <c r="F20" s="126">
        <v>1</v>
      </c>
      <c r="G20" s="121">
        <f t="shared" si="0"/>
        <v>4</v>
      </c>
      <c r="H20" s="126">
        <v>1</v>
      </c>
      <c r="I20" s="121">
        <f t="shared" si="1"/>
        <v>2</v>
      </c>
      <c r="J20" s="126">
        <v>1</v>
      </c>
      <c r="K20" s="121">
        <f t="shared" si="2"/>
        <v>3</v>
      </c>
      <c r="L20" s="126">
        <v>3</v>
      </c>
      <c r="M20" s="121">
        <f t="shared" si="3"/>
        <v>3</v>
      </c>
      <c r="N20" s="126">
        <v>2</v>
      </c>
      <c r="O20" s="121">
        <f t="shared" si="4"/>
        <v>2</v>
      </c>
      <c r="P20" s="122">
        <f t="shared" si="5"/>
        <v>14</v>
      </c>
      <c r="R20" s="6">
        <f t="shared" si="6"/>
        <v>0</v>
      </c>
      <c r="T20" s="201">
        <v>0</v>
      </c>
      <c r="U20" s="6">
        <f t="shared" si="7"/>
        <v>0</v>
      </c>
    </row>
    <row r="21" spans="1:21">
      <c r="A21" s="7"/>
      <c r="B21" s="8">
        <f t="shared" si="8"/>
        <v>16</v>
      </c>
      <c r="C21" s="3" t="s">
        <v>85</v>
      </c>
      <c r="D21" s="9"/>
      <c r="E21" s="3" t="s">
        <v>20</v>
      </c>
      <c r="F21" s="126">
        <v>1</v>
      </c>
      <c r="G21" s="121">
        <f t="shared" si="0"/>
        <v>4</v>
      </c>
      <c r="H21" s="126">
        <v>1</v>
      </c>
      <c r="I21" s="121">
        <f t="shared" si="1"/>
        <v>2</v>
      </c>
      <c r="J21" s="126">
        <v>1</v>
      </c>
      <c r="K21" s="121">
        <f t="shared" si="2"/>
        <v>3</v>
      </c>
      <c r="L21" s="126">
        <v>1</v>
      </c>
      <c r="M21" s="121">
        <f t="shared" si="3"/>
        <v>1</v>
      </c>
      <c r="N21" s="126">
        <v>1</v>
      </c>
      <c r="O21" s="121">
        <f t="shared" si="4"/>
        <v>1</v>
      </c>
      <c r="P21" s="122">
        <f t="shared" si="5"/>
        <v>11</v>
      </c>
      <c r="R21" s="6">
        <f t="shared" si="6"/>
        <v>0</v>
      </c>
      <c r="T21" s="201">
        <v>0</v>
      </c>
      <c r="U21" s="6">
        <f t="shared" si="7"/>
        <v>0</v>
      </c>
    </row>
    <row r="22" spans="1:21" ht="51.75" thickBot="1">
      <c r="A22" s="7"/>
      <c r="B22" s="42">
        <f t="shared" si="8"/>
        <v>17</v>
      </c>
      <c r="C22" s="20" t="s">
        <v>253</v>
      </c>
      <c r="D22" s="21"/>
      <c r="E22" s="20" t="s">
        <v>20</v>
      </c>
      <c r="F22" s="127">
        <v>1</v>
      </c>
      <c r="G22" s="124">
        <f t="shared" si="0"/>
        <v>4</v>
      </c>
      <c r="H22" s="127">
        <v>1</v>
      </c>
      <c r="I22" s="124">
        <f t="shared" si="1"/>
        <v>2</v>
      </c>
      <c r="J22" s="127">
        <v>1</v>
      </c>
      <c r="K22" s="124">
        <f t="shared" si="2"/>
        <v>3</v>
      </c>
      <c r="L22" s="127">
        <v>1</v>
      </c>
      <c r="M22" s="124">
        <f t="shared" si="3"/>
        <v>1</v>
      </c>
      <c r="N22" s="127">
        <v>1</v>
      </c>
      <c r="O22" s="124">
        <f t="shared" si="4"/>
        <v>1</v>
      </c>
      <c r="P22" s="125">
        <f t="shared" si="5"/>
        <v>11</v>
      </c>
      <c r="R22" s="6">
        <f t="shared" si="6"/>
        <v>0</v>
      </c>
      <c r="T22" s="209">
        <v>1</v>
      </c>
      <c r="U22" s="6">
        <f t="shared" si="7"/>
        <v>0</v>
      </c>
    </row>
    <row r="24" spans="1:21">
      <c r="D24" s="70"/>
      <c r="F24" s="70"/>
      <c r="G24" s="70"/>
      <c r="H24" s="70"/>
      <c r="I24" s="70"/>
      <c r="J24" s="70"/>
      <c r="K24" s="70"/>
      <c r="L24" s="70"/>
      <c r="M24" s="70"/>
      <c r="N24" s="70"/>
      <c r="O24" s="70"/>
      <c r="P24" s="70"/>
      <c r="Q24" s="19" t="s">
        <v>25</v>
      </c>
      <c r="R24" s="19">
        <f>SUM(R6:R22)</f>
        <v>0</v>
      </c>
      <c r="S24" s="19"/>
      <c r="T24" s="19"/>
      <c r="U24" s="19">
        <f>SUM(U6:U22)</f>
        <v>0</v>
      </c>
    </row>
  </sheetData>
  <mergeCells count="3">
    <mergeCell ref="B1:F1"/>
    <mergeCell ref="B2:F2"/>
    <mergeCell ref="F4:P4"/>
  </mergeCells>
  <pageMargins left="0.74803149606299213" right="0.74803149606299213" top="0.98425196850393704" bottom="0.98425196850393704" header="0" footer="0"/>
  <pageSetup paperSize="8"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Normal="100" workbookViewId="0">
      <pane xSplit="1" ySplit="5" topLeftCell="B8" activePane="bottomRight" state="frozen"/>
      <selection pane="topRight" activeCell="B1" sqref="B1"/>
      <selection pane="bottomLeft" activeCell="A6" sqref="A6"/>
      <selection pane="bottomRight" activeCell="U18" sqref="U18"/>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4.85546875" style="6" customWidth="1"/>
    <col min="20" max="20" width="11.7109375" style="6" customWidth="1"/>
    <col min="21" max="21" width="11.28515625" style="70" customWidth="1"/>
    <col min="22" max="16384" width="9.140625" style="70"/>
  </cols>
  <sheetData>
    <row r="1" spans="1:21" s="68" customFormat="1">
      <c r="B1" s="301" t="s">
        <v>135</v>
      </c>
      <c r="C1" s="302"/>
      <c r="D1" s="302"/>
      <c r="E1" s="302"/>
      <c r="F1" s="302"/>
      <c r="G1" s="11"/>
      <c r="H1" s="11"/>
      <c r="I1" s="84"/>
      <c r="J1" s="84"/>
      <c r="K1" s="84"/>
      <c r="L1" s="84"/>
      <c r="M1" s="84"/>
      <c r="N1" s="84"/>
      <c r="O1" s="84"/>
      <c r="P1" s="84"/>
      <c r="Q1" s="11"/>
      <c r="R1" s="11"/>
      <c r="S1" s="11"/>
      <c r="T1" s="11"/>
    </row>
    <row r="2" spans="1:21" ht="27" customHeight="1">
      <c r="B2" s="303" t="s">
        <v>75</v>
      </c>
      <c r="C2" s="303"/>
      <c r="D2" s="303"/>
      <c r="E2" s="303"/>
      <c r="F2" s="303"/>
      <c r="G2" s="6"/>
      <c r="H2" s="6"/>
      <c r="I2" s="86"/>
      <c r="J2" s="86"/>
      <c r="K2" s="86"/>
      <c r="L2" s="86"/>
      <c r="M2" s="86"/>
      <c r="N2" s="86"/>
      <c r="O2" s="86"/>
      <c r="P2" s="86"/>
    </row>
    <row r="3" spans="1:21" ht="13.5" thickBot="1">
      <c r="B3" s="71"/>
    </row>
    <row r="4" spans="1:21" s="84" customFormat="1" ht="14.25" customHeight="1">
      <c r="B4" s="112" t="s">
        <v>1</v>
      </c>
      <c r="C4" s="87" t="s">
        <v>2</v>
      </c>
      <c r="D4" s="113" t="s">
        <v>3</v>
      </c>
      <c r="E4" s="114" t="s">
        <v>162</v>
      </c>
      <c r="F4" s="305" t="s">
        <v>14</v>
      </c>
      <c r="G4" s="306"/>
      <c r="H4" s="306"/>
      <c r="I4" s="306"/>
      <c r="J4" s="306"/>
      <c r="K4" s="306"/>
      <c r="L4" s="306"/>
      <c r="M4" s="306"/>
      <c r="N4" s="306"/>
      <c r="O4" s="306"/>
      <c r="P4" s="307"/>
      <c r="Q4" s="13" t="s">
        <v>163</v>
      </c>
      <c r="R4" s="13" t="s">
        <v>370</v>
      </c>
      <c r="S4" s="23"/>
      <c r="T4" s="207" t="s">
        <v>14</v>
      </c>
      <c r="U4" s="13" t="s">
        <v>160</v>
      </c>
    </row>
    <row r="5" spans="1:21"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372</v>
      </c>
      <c r="U5" s="199" t="s">
        <v>372</v>
      </c>
    </row>
    <row r="6" spans="1:21" ht="63.75">
      <c r="A6" s="7"/>
      <c r="B6" s="14">
        <v>1</v>
      </c>
      <c r="C6" s="5" t="s">
        <v>345</v>
      </c>
      <c r="D6" s="4"/>
      <c r="E6" s="5" t="s">
        <v>18</v>
      </c>
      <c r="F6" s="126">
        <v>0</v>
      </c>
      <c r="G6" s="121">
        <f>F6*4</f>
        <v>0</v>
      </c>
      <c r="H6" s="126">
        <v>0</v>
      </c>
      <c r="I6" s="121">
        <f>H6*2</f>
        <v>0</v>
      </c>
      <c r="J6" s="126">
        <v>0</v>
      </c>
      <c r="K6" s="121">
        <f>J6*3</f>
        <v>0</v>
      </c>
      <c r="L6" s="126">
        <v>0</v>
      </c>
      <c r="M6" s="121">
        <f>L6</f>
        <v>0</v>
      </c>
      <c r="N6" s="126">
        <v>0</v>
      </c>
      <c r="O6" s="121">
        <f>N6</f>
        <v>0</v>
      </c>
      <c r="P6" s="122">
        <f>G6+I6+K6+M6+O6</f>
        <v>0</v>
      </c>
      <c r="R6" s="6">
        <f>P6*Q6</f>
        <v>0</v>
      </c>
      <c r="T6" s="208">
        <v>11</v>
      </c>
      <c r="U6" s="6">
        <f t="shared" ref="U6:U16" si="0">Q6*T6</f>
        <v>0</v>
      </c>
    </row>
    <row r="7" spans="1:21" s="193" customFormat="1" ht="76.5">
      <c r="A7" s="7"/>
      <c r="B7" s="8">
        <f t="shared" ref="B7:B13" si="1">(B6+1)</f>
        <v>2</v>
      </c>
      <c r="C7" s="5" t="s">
        <v>346</v>
      </c>
      <c r="D7" s="4" t="s">
        <v>510</v>
      </c>
      <c r="E7" s="5" t="s">
        <v>18</v>
      </c>
      <c r="F7" s="126">
        <v>0</v>
      </c>
      <c r="G7" s="121">
        <f t="shared" ref="G7:G16" si="2">F7*4</f>
        <v>0</v>
      </c>
      <c r="H7" s="126">
        <v>0</v>
      </c>
      <c r="I7" s="121">
        <f t="shared" ref="I7:I16" si="3">H7*2</f>
        <v>0</v>
      </c>
      <c r="J7" s="126">
        <v>0</v>
      </c>
      <c r="K7" s="121">
        <f t="shared" ref="K7:K16" si="4">J7*3</f>
        <v>0</v>
      </c>
      <c r="L7" s="126">
        <v>0</v>
      </c>
      <c r="M7" s="121">
        <f t="shared" ref="M7:M16" si="5">L7</f>
        <v>0</v>
      </c>
      <c r="N7" s="126">
        <v>0</v>
      </c>
      <c r="O7" s="121">
        <f t="shared" ref="O7:O16" si="6">N7</f>
        <v>0</v>
      </c>
      <c r="P7" s="122">
        <f t="shared" ref="P7:P16" si="7">G7+I7+K7+M7+O7</f>
        <v>0</v>
      </c>
      <c r="Q7" s="6"/>
      <c r="R7" s="6">
        <f t="shared" ref="R7:R16" si="8">P7*Q7</f>
        <v>0</v>
      </c>
      <c r="S7" s="6"/>
      <c r="T7" s="201">
        <v>1</v>
      </c>
      <c r="U7" s="6">
        <f t="shared" si="0"/>
        <v>0</v>
      </c>
    </row>
    <row r="8" spans="1:21" s="263" customFormat="1" ht="76.5">
      <c r="A8" s="7"/>
      <c r="B8" s="8">
        <f t="shared" si="1"/>
        <v>3</v>
      </c>
      <c r="C8" s="38" t="s">
        <v>588</v>
      </c>
      <c r="D8" s="9" t="s">
        <v>589</v>
      </c>
      <c r="E8" s="5" t="s">
        <v>18</v>
      </c>
      <c r="F8" s="126">
        <v>0</v>
      </c>
      <c r="G8" s="121">
        <f t="shared" si="2"/>
        <v>0</v>
      </c>
      <c r="H8" s="126">
        <v>0</v>
      </c>
      <c r="I8" s="121">
        <f t="shared" si="3"/>
        <v>0</v>
      </c>
      <c r="J8" s="126">
        <v>0</v>
      </c>
      <c r="K8" s="121">
        <f t="shared" si="4"/>
        <v>0</v>
      </c>
      <c r="L8" s="126">
        <v>1</v>
      </c>
      <c r="M8" s="121">
        <f t="shared" si="5"/>
        <v>1</v>
      </c>
      <c r="N8" s="126">
        <v>1</v>
      </c>
      <c r="O8" s="121">
        <f t="shared" si="6"/>
        <v>1</v>
      </c>
      <c r="P8" s="122">
        <f t="shared" si="7"/>
        <v>2</v>
      </c>
      <c r="Q8" s="6"/>
      <c r="R8" s="6">
        <f t="shared" si="8"/>
        <v>0</v>
      </c>
      <c r="S8" s="6"/>
      <c r="T8" s="201">
        <v>1</v>
      </c>
      <c r="U8" s="6">
        <f t="shared" si="0"/>
        <v>0</v>
      </c>
    </row>
    <row r="9" spans="1:21" ht="38.25">
      <c r="A9" s="7"/>
      <c r="B9" s="8">
        <f t="shared" si="1"/>
        <v>4</v>
      </c>
      <c r="C9" s="5" t="s">
        <v>378</v>
      </c>
      <c r="D9" s="4" t="s">
        <v>511</v>
      </c>
      <c r="E9" s="5" t="s">
        <v>18</v>
      </c>
      <c r="F9" s="126">
        <v>22</v>
      </c>
      <c r="G9" s="121">
        <f t="shared" si="2"/>
        <v>88</v>
      </c>
      <c r="H9" s="126">
        <v>26</v>
      </c>
      <c r="I9" s="121">
        <f t="shared" si="3"/>
        <v>52</v>
      </c>
      <c r="J9" s="126">
        <v>34</v>
      </c>
      <c r="K9" s="121">
        <f t="shared" si="4"/>
        <v>102</v>
      </c>
      <c r="L9" s="126">
        <v>41</v>
      </c>
      <c r="M9" s="121">
        <f t="shared" si="5"/>
        <v>41</v>
      </c>
      <c r="N9" s="126">
        <v>39</v>
      </c>
      <c r="O9" s="121">
        <f t="shared" si="6"/>
        <v>39</v>
      </c>
      <c r="P9" s="122">
        <f t="shared" si="7"/>
        <v>322</v>
      </c>
      <c r="R9" s="6">
        <f t="shared" si="8"/>
        <v>0</v>
      </c>
      <c r="T9" s="201">
        <v>0</v>
      </c>
      <c r="U9" s="6">
        <f t="shared" si="0"/>
        <v>0</v>
      </c>
    </row>
    <row r="10" spans="1:21" ht="38.25">
      <c r="A10" s="7"/>
      <c r="B10" s="8">
        <f t="shared" si="1"/>
        <v>5</v>
      </c>
      <c r="C10" s="5" t="s">
        <v>179</v>
      </c>
      <c r="D10" s="4" t="s">
        <v>511</v>
      </c>
      <c r="E10" s="5" t="s">
        <v>18</v>
      </c>
      <c r="F10" s="126">
        <v>87</v>
      </c>
      <c r="G10" s="121">
        <f t="shared" si="2"/>
        <v>348</v>
      </c>
      <c r="H10" s="126">
        <v>100</v>
      </c>
      <c r="I10" s="121">
        <f t="shared" si="3"/>
        <v>200</v>
      </c>
      <c r="J10" s="126">
        <v>134</v>
      </c>
      <c r="K10" s="121">
        <f t="shared" si="4"/>
        <v>402</v>
      </c>
      <c r="L10" s="126">
        <v>106</v>
      </c>
      <c r="M10" s="121">
        <f t="shared" si="5"/>
        <v>106</v>
      </c>
      <c r="N10" s="126">
        <v>96</v>
      </c>
      <c r="O10" s="121">
        <f t="shared" si="6"/>
        <v>96</v>
      </c>
      <c r="P10" s="122">
        <f t="shared" si="7"/>
        <v>1152</v>
      </c>
      <c r="R10" s="6">
        <f t="shared" si="8"/>
        <v>0</v>
      </c>
      <c r="T10" s="201">
        <v>0</v>
      </c>
      <c r="U10" s="6">
        <f t="shared" si="0"/>
        <v>0</v>
      </c>
    </row>
    <row r="11" spans="1:21" ht="38.25">
      <c r="A11" s="7"/>
      <c r="B11" s="8">
        <f t="shared" si="1"/>
        <v>6</v>
      </c>
      <c r="C11" s="3" t="s">
        <v>77</v>
      </c>
      <c r="D11" s="9"/>
      <c r="E11" s="3" t="s">
        <v>18</v>
      </c>
      <c r="F11" s="126">
        <v>22</v>
      </c>
      <c r="G11" s="121">
        <f t="shared" si="2"/>
        <v>88</v>
      </c>
      <c r="H11" s="126">
        <v>26</v>
      </c>
      <c r="I11" s="121">
        <f t="shared" si="3"/>
        <v>52</v>
      </c>
      <c r="J11" s="126">
        <v>34</v>
      </c>
      <c r="K11" s="121">
        <f t="shared" si="4"/>
        <v>102</v>
      </c>
      <c r="L11" s="126">
        <v>40</v>
      </c>
      <c r="M11" s="121">
        <f t="shared" si="5"/>
        <v>40</v>
      </c>
      <c r="N11" s="126">
        <v>36</v>
      </c>
      <c r="O11" s="121">
        <f t="shared" si="6"/>
        <v>36</v>
      </c>
      <c r="P11" s="122">
        <f t="shared" si="7"/>
        <v>318</v>
      </c>
      <c r="R11" s="6">
        <f t="shared" si="8"/>
        <v>0</v>
      </c>
      <c r="T11" s="201">
        <v>0</v>
      </c>
      <c r="U11" s="6">
        <f t="shared" si="0"/>
        <v>0</v>
      </c>
    </row>
    <row r="12" spans="1:21" s="193" customFormat="1" ht="25.5">
      <c r="A12" s="7"/>
      <c r="B12" s="8">
        <f t="shared" si="1"/>
        <v>7</v>
      </c>
      <c r="C12" s="3" t="s">
        <v>347</v>
      </c>
      <c r="D12" s="9" t="s">
        <v>348</v>
      </c>
      <c r="E12" s="3" t="s">
        <v>17</v>
      </c>
      <c r="F12" s="126">
        <v>15</v>
      </c>
      <c r="G12" s="121">
        <f t="shared" si="2"/>
        <v>60</v>
      </c>
      <c r="H12" s="126">
        <v>15</v>
      </c>
      <c r="I12" s="121">
        <f t="shared" si="3"/>
        <v>30</v>
      </c>
      <c r="J12" s="126">
        <v>15</v>
      </c>
      <c r="K12" s="121">
        <f t="shared" si="4"/>
        <v>45</v>
      </c>
      <c r="L12" s="126">
        <v>15</v>
      </c>
      <c r="M12" s="121">
        <f t="shared" si="5"/>
        <v>15</v>
      </c>
      <c r="N12" s="126">
        <v>15</v>
      </c>
      <c r="O12" s="121">
        <f t="shared" si="6"/>
        <v>15</v>
      </c>
      <c r="P12" s="122">
        <f t="shared" si="7"/>
        <v>165</v>
      </c>
      <c r="Q12" s="6"/>
      <c r="R12" s="6">
        <f t="shared" si="8"/>
        <v>0</v>
      </c>
      <c r="S12" s="6"/>
      <c r="T12" s="201">
        <v>2100</v>
      </c>
      <c r="U12" s="6">
        <f t="shared" si="0"/>
        <v>0</v>
      </c>
    </row>
    <row r="13" spans="1:21" ht="38.25">
      <c r="A13" s="7"/>
      <c r="B13" s="8">
        <f t="shared" si="1"/>
        <v>8</v>
      </c>
      <c r="C13" s="3" t="s">
        <v>68</v>
      </c>
      <c r="D13" s="9" t="s">
        <v>252</v>
      </c>
      <c r="E13" s="3" t="s">
        <v>17</v>
      </c>
      <c r="F13" s="126">
        <v>930</v>
      </c>
      <c r="G13" s="121">
        <f t="shared" si="2"/>
        <v>3720</v>
      </c>
      <c r="H13" s="126">
        <v>980</v>
      </c>
      <c r="I13" s="121">
        <f t="shared" si="3"/>
        <v>1960</v>
      </c>
      <c r="J13" s="126">
        <v>1280</v>
      </c>
      <c r="K13" s="121">
        <f t="shared" si="4"/>
        <v>3840</v>
      </c>
      <c r="L13" s="126">
        <v>1190</v>
      </c>
      <c r="M13" s="121">
        <f t="shared" si="5"/>
        <v>1190</v>
      </c>
      <c r="N13" s="126">
        <v>970</v>
      </c>
      <c r="O13" s="121">
        <f t="shared" si="6"/>
        <v>970</v>
      </c>
      <c r="P13" s="122">
        <f t="shared" si="7"/>
        <v>11680</v>
      </c>
      <c r="R13" s="6">
        <f t="shared" si="8"/>
        <v>0</v>
      </c>
      <c r="T13" s="201">
        <v>0</v>
      </c>
      <c r="U13" s="6">
        <f t="shared" si="0"/>
        <v>0</v>
      </c>
    </row>
    <row r="14" spans="1:21">
      <c r="A14" s="7"/>
      <c r="B14" s="8">
        <f>(B13+1)</f>
        <v>9</v>
      </c>
      <c r="C14" s="14" t="s">
        <v>45</v>
      </c>
      <c r="D14" s="4" t="s">
        <v>44</v>
      </c>
      <c r="E14" s="3" t="s">
        <v>17</v>
      </c>
      <c r="F14" s="126">
        <v>440</v>
      </c>
      <c r="G14" s="121">
        <f t="shared" si="2"/>
        <v>1760</v>
      </c>
      <c r="H14" s="126">
        <v>540</v>
      </c>
      <c r="I14" s="121">
        <f t="shared" si="3"/>
        <v>1080</v>
      </c>
      <c r="J14" s="126">
        <v>770</v>
      </c>
      <c r="K14" s="121">
        <f t="shared" si="4"/>
        <v>2310</v>
      </c>
      <c r="L14" s="126">
        <v>1440</v>
      </c>
      <c r="M14" s="121">
        <f t="shared" si="5"/>
        <v>1440</v>
      </c>
      <c r="N14" s="126">
        <v>1380</v>
      </c>
      <c r="O14" s="121">
        <f t="shared" si="6"/>
        <v>1380</v>
      </c>
      <c r="P14" s="122">
        <f t="shared" si="7"/>
        <v>7970</v>
      </c>
      <c r="R14" s="6">
        <f t="shared" si="8"/>
        <v>0</v>
      </c>
      <c r="T14" s="201">
        <v>0</v>
      </c>
      <c r="U14" s="6">
        <f t="shared" si="0"/>
        <v>0</v>
      </c>
    </row>
    <row r="15" spans="1:21" ht="63.75">
      <c r="A15" s="7"/>
      <c r="B15" s="8">
        <f>(B14+1)</f>
        <v>10</v>
      </c>
      <c r="C15" s="14" t="s">
        <v>42</v>
      </c>
      <c r="D15" s="4" t="s">
        <v>512</v>
      </c>
      <c r="E15" s="3" t="s">
        <v>18</v>
      </c>
      <c r="F15" s="126">
        <v>98</v>
      </c>
      <c r="G15" s="121">
        <f t="shared" si="2"/>
        <v>392</v>
      </c>
      <c r="H15" s="126">
        <v>106</v>
      </c>
      <c r="I15" s="121">
        <f t="shared" si="3"/>
        <v>212</v>
      </c>
      <c r="J15" s="126">
        <v>130</v>
      </c>
      <c r="K15" s="121">
        <f t="shared" si="4"/>
        <v>390</v>
      </c>
      <c r="L15" s="126">
        <v>106</v>
      </c>
      <c r="M15" s="121">
        <f t="shared" si="5"/>
        <v>106</v>
      </c>
      <c r="N15" s="126">
        <v>96</v>
      </c>
      <c r="O15" s="121">
        <f t="shared" si="6"/>
        <v>96</v>
      </c>
      <c r="P15" s="122">
        <f t="shared" si="7"/>
        <v>1196</v>
      </c>
      <c r="R15" s="6">
        <f t="shared" si="8"/>
        <v>0</v>
      </c>
      <c r="T15" s="211">
        <v>0</v>
      </c>
      <c r="U15" s="6">
        <f t="shared" si="0"/>
        <v>0</v>
      </c>
    </row>
    <row r="16" spans="1:21" ht="39" thickBot="1">
      <c r="A16" s="7"/>
      <c r="B16" s="17">
        <f>(B15+1)</f>
        <v>11</v>
      </c>
      <c r="C16" s="20" t="s">
        <v>10</v>
      </c>
      <c r="D16" s="21"/>
      <c r="E16" s="20" t="s">
        <v>18</v>
      </c>
      <c r="F16" s="127">
        <v>1</v>
      </c>
      <c r="G16" s="123">
        <f t="shared" si="2"/>
        <v>4</v>
      </c>
      <c r="H16" s="127">
        <v>1</v>
      </c>
      <c r="I16" s="124">
        <f t="shared" si="3"/>
        <v>2</v>
      </c>
      <c r="J16" s="127">
        <v>1</v>
      </c>
      <c r="K16" s="124">
        <f t="shared" si="4"/>
        <v>3</v>
      </c>
      <c r="L16" s="127">
        <v>2</v>
      </c>
      <c r="M16" s="124">
        <f t="shared" si="5"/>
        <v>2</v>
      </c>
      <c r="N16" s="127">
        <v>2</v>
      </c>
      <c r="O16" s="124">
        <f t="shared" si="6"/>
        <v>2</v>
      </c>
      <c r="P16" s="125">
        <f t="shared" si="7"/>
        <v>13</v>
      </c>
      <c r="R16" s="6">
        <f t="shared" si="8"/>
        <v>0</v>
      </c>
      <c r="T16" s="209">
        <v>1</v>
      </c>
      <c r="U16" s="6">
        <f t="shared" si="0"/>
        <v>0</v>
      </c>
    </row>
    <row r="17" spans="17:21">
      <c r="S17" s="74"/>
      <c r="T17" s="224"/>
      <c r="U17" s="27"/>
    </row>
    <row r="18" spans="17:21">
      <c r="Q18" s="19" t="s">
        <v>25</v>
      </c>
      <c r="R18" s="19">
        <f>SUM(R6:R16)</f>
        <v>0</v>
      </c>
      <c r="S18" s="19"/>
      <c r="T18" s="19"/>
      <c r="U18" s="19">
        <f>SUM(U6:U16)</f>
        <v>0</v>
      </c>
    </row>
  </sheetData>
  <mergeCells count="3">
    <mergeCell ref="B2:F2"/>
    <mergeCell ref="B1:F1"/>
    <mergeCell ref="F4:P4"/>
  </mergeCells>
  <pageMargins left="0.74803149606299213" right="0.74803149606299213" top="0.98425196850393704" bottom="0.98425196850393704" header="0" footer="0"/>
  <pageSetup paperSize="8"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zoomScaleNormal="100" workbookViewId="0">
      <pane xSplit="1" ySplit="5" topLeftCell="B6" activePane="bottomRight" state="frozen"/>
      <selection pane="topRight" activeCell="B1" sqref="B1"/>
      <selection pane="bottomLeft" activeCell="A6" sqref="A6"/>
      <selection pane="bottomRight" activeCell="Q9" sqref="Q9"/>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5.5703125" style="6" customWidth="1"/>
    <col min="20" max="20" width="11.7109375" style="6" customWidth="1"/>
    <col min="21" max="21" width="11" style="70" customWidth="1"/>
    <col min="22" max="16384" width="9.140625" style="70"/>
  </cols>
  <sheetData>
    <row r="1" spans="1:21" s="68" customFormat="1">
      <c r="B1" s="315" t="s">
        <v>136</v>
      </c>
      <c r="C1" s="302"/>
      <c r="D1" s="302"/>
      <c r="E1" s="302"/>
      <c r="F1" s="11"/>
      <c r="G1" s="11"/>
      <c r="H1" s="11"/>
      <c r="Q1" s="11"/>
      <c r="R1" s="11"/>
      <c r="S1" s="11"/>
      <c r="T1" s="11"/>
    </row>
    <row r="2" spans="1:21" ht="25.5" customHeight="1">
      <c r="B2" s="303" t="s">
        <v>76</v>
      </c>
      <c r="C2" s="303"/>
      <c r="D2" s="303"/>
      <c r="E2" s="303"/>
      <c r="F2" s="6"/>
      <c r="G2" s="6"/>
      <c r="H2" s="6"/>
      <c r="I2" s="70"/>
      <c r="J2" s="70"/>
      <c r="K2" s="70"/>
      <c r="L2" s="70"/>
      <c r="M2" s="70"/>
      <c r="N2" s="70"/>
      <c r="O2" s="70"/>
      <c r="P2" s="70"/>
    </row>
    <row r="3" spans="1:21" ht="13.5" thickBot="1">
      <c r="B3" s="12"/>
      <c r="P3" s="169"/>
    </row>
    <row r="4" spans="1:21" s="84" customFormat="1" ht="14.25" customHeight="1">
      <c r="B4" s="112" t="s">
        <v>1</v>
      </c>
      <c r="C4" s="87" t="s">
        <v>2</v>
      </c>
      <c r="D4" s="113" t="s">
        <v>3</v>
      </c>
      <c r="E4" s="114" t="s">
        <v>162</v>
      </c>
      <c r="F4" s="306"/>
      <c r="G4" s="306"/>
      <c r="H4" s="306"/>
      <c r="I4" s="306"/>
      <c r="J4" s="306"/>
      <c r="K4" s="306"/>
      <c r="L4" s="306"/>
      <c r="M4" s="306"/>
      <c r="N4" s="306"/>
      <c r="O4" s="316"/>
      <c r="P4" s="168"/>
      <c r="Q4" s="13" t="s">
        <v>163</v>
      </c>
      <c r="R4" s="13" t="s">
        <v>370</v>
      </c>
      <c r="S4" s="23"/>
      <c r="T4" s="207" t="s">
        <v>14</v>
      </c>
      <c r="U4" s="13" t="s">
        <v>160</v>
      </c>
    </row>
    <row r="5" spans="1:21"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372</v>
      </c>
      <c r="U5" s="199" t="s">
        <v>372</v>
      </c>
    </row>
    <row r="6" spans="1:21" s="133" customFormat="1" ht="51">
      <c r="A6" s="7"/>
      <c r="B6" s="2">
        <f>(B5+1)</f>
        <v>1</v>
      </c>
      <c r="C6" s="14" t="s">
        <v>70</v>
      </c>
      <c r="D6" s="15" t="s">
        <v>22</v>
      </c>
      <c r="E6" s="3" t="s">
        <v>17</v>
      </c>
      <c r="F6" s="126">
        <v>150</v>
      </c>
      <c r="G6" s="121">
        <f>F6*4</f>
        <v>600</v>
      </c>
      <c r="H6" s="126">
        <v>165</v>
      </c>
      <c r="I6" s="121">
        <f>H6*2</f>
        <v>330</v>
      </c>
      <c r="J6" s="126">
        <v>210</v>
      </c>
      <c r="K6" s="121">
        <f>J6*3</f>
        <v>630</v>
      </c>
      <c r="L6" s="126">
        <v>140</v>
      </c>
      <c r="M6" s="121">
        <f>L6</f>
        <v>140</v>
      </c>
      <c r="N6" s="126">
        <v>128</v>
      </c>
      <c r="O6" s="121">
        <f>N6</f>
        <v>128</v>
      </c>
      <c r="P6" s="122">
        <f>G6+I6+K6+M6+O6</f>
        <v>1828</v>
      </c>
      <c r="Q6" s="6"/>
      <c r="R6" s="6">
        <f>P6*Q6</f>
        <v>0</v>
      </c>
      <c r="S6" s="6"/>
      <c r="T6" s="208">
        <v>0</v>
      </c>
      <c r="U6" s="6">
        <f>Q6*T6</f>
        <v>0</v>
      </c>
    </row>
    <row r="7" spans="1:21" s="133" customFormat="1" ht="51">
      <c r="A7" s="7"/>
      <c r="B7" s="2">
        <f>(B6+1)</f>
        <v>2</v>
      </c>
      <c r="C7" s="14" t="s">
        <v>69</v>
      </c>
      <c r="D7" s="15" t="s">
        <v>21</v>
      </c>
      <c r="E7" s="5" t="s">
        <v>17</v>
      </c>
      <c r="F7" s="126">
        <v>540</v>
      </c>
      <c r="G7" s="121">
        <f t="shared" ref="G7:G9" si="0">F7*4</f>
        <v>2160</v>
      </c>
      <c r="H7" s="126">
        <v>555</v>
      </c>
      <c r="I7" s="121">
        <f t="shared" ref="I7:I9" si="1">H7*2</f>
        <v>1110</v>
      </c>
      <c r="J7" s="126">
        <v>740</v>
      </c>
      <c r="K7" s="121">
        <f t="shared" ref="K7:K9" si="2">J7*3</f>
        <v>2220</v>
      </c>
      <c r="L7" s="126">
        <v>520</v>
      </c>
      <c r="M7" s="121">
        <f t="shared" ref="M7:M9" si="3">L7</f>
        <v>520</v>
      </c>
      <c r="N7" s="126">
        <v>442</v>
      </c>
      <c r="O7" s="121">
        <f t="shared" ref="O7:O9" si="4">N7</f>
        <v>442</v>
      </c>
      <c r="P7" s="122">
        <f t="shared" ref="P7:P9" si="5">G7+I7+K7+M7+O7</f>
        <v>6452</v>
      </c>
      <c r="Q7" s="6"/>
      <c r="R7" s="6">
        <f t="shared" ref="R7:R9" si="6">P7*Q7</f>
        <v>0</v>
      </c>
      <c r="S7" s="6"/>
      <c r="T7" s="201">
        <v>0</v>
      </c>
      <c r="U7" s="6">
        <f t="shared" ref="U7:U9" si="7">Q7*T7</f>
        <v>0</v>
      </c>
    </row>
    <row r="8" spans="1:21" ht="25.5">
      <c r="A8" s="7"/>
      <c r="B8" s="2">
        <f>(B7+1)</f>
        <v>3</v>
      </c>
      <c r="C8" s="3" t="s">
        <v>43</v>
      </c>
      <c r="D8" s="9" t="s">
        <v>513</v>
      </c>
      <c r="E8" s="29" t="s">
        <v>17</v>
      </c>
      <c r="F8" s="141">
        <v>690</v>
      </c>
      <c r="G8" s="121">
        <f t="shared" si="0"/>
        <v>2760</v>
      </c>
      <c r="H8" s="141">
        <v>720</v>
      </c>
      <c r="I8" s="121">
        <f t="shared" si="1"/>
        <v>1440</v>
      </c>
      <c r="J8" s="141">
        <v>950</v>
      </c>
      <c r="K8" s="121">
        <f t="shared" si="2"/>
        <v>2850</v>
      </c>
      <c r="L8" s="141">
        <v>660</v>
      </c>
      <c r="M8" s="121">
        <f t="shared" si="3"/>
        <v>660</v>
      </c>
      <c r="N8" s="141">
        <v>570</v>
      </c>
      <c r="O8" s="121">
        <f t="shared" si="4"/>
        <v>570</v>
      </c>
      <c r="P8" s="122">
        <f t="shared" si="5"/>
        <v>8280</v>
      </c>
      <c r="R8" s="6">
        <f t="shared" si="6"/>
        <v>0</v>
      </c>
      <c r="T8" s="201">
        <v>0</v>
      </c>
      <c r="U8" s="6">
        <f t="shared" si="7"/>
        <v>0</v>
      </c>
    </row>
    <row r="9" spans="1:21" ht="51.75" thickBot="1">
      <c r="A9" s="7"/>
      <c r="B9" s="17">
        <f>(B8+1)</f>
        <v>4</v>
      </c>
      <c r="C9" s="20" t="s">
        <v>78</v>
      </c>
      <c r="D9" s="21" t="s">
        <v>514</v>
      </c>
      <c r="E9" s="30" t="s">
        <v>18</v>
      </c>
      <c r="F9" s="127">
        <v>72</v>
      </c>
      <c r="G9" s="123">
        <f t="shared" si="0"/>
        <v>288</v>
      </c>
      <c r="H9" s="127">
        <v>76</v>
      </c>
      <c r="I9" s="124">
        <f t="shared" si="1"/>
        <v>152</v>
      </c>
      <c r="J9" s="127">
        <v>98</v>
      </c>
      <c r="K9" s="124">
        <f t="shared" si="2"/>
        <v>294</v>
      </c>
      <c r="L9" s="127">
        <v>64</v>
      </c>
      <c r="M9" s="124">
        <f t="shared" si="3"/>
        <v>64</v>
      </c>
      <c r="N9" s="127">
        <v>58</v>
      </c>
      <c r="O9" s="124">
        <f t="shared" si="4"/>
        <v>58</v>
      </c>
      <c r="P9" s="125">
        <f t="shared" si="5"/>
        <v>856</v>
      </c>
      <c r="R9" s="6">
        <f t="shared" si="6"/>
        <v>0</v>
      </c>
      <c r="T9" s="209">
        <v>0</v>
      </c>
      <c r="U9" s="6">
        <f t="shared" si="7"/>
        <v>0</v>
      </c>
    </row>
    <row r="11" spans="1:21">
      <c r="Q11" s="19" t="s">
        <v>25</v>
      </c>
      <c r="R11" s="19">
        <f>SUM(R6:R9)</f>
        <v>0</v>
      </c>
      <c r="S11" s="19"/>
      <c r="T11" s="19"/>
      <c r="U11" s="19">
        <f>SUM(U6:U9)</f>
        <v>0</v>
      </c>
    </row>
  </sheetData>
  <mergeCells count="3">
    <mergeCell ref="B1:E1"/>
    <mergeCell ref="B2:E2"/>
    <mergeCell ref="F4:O4"/>
  </mergeCells>
  <pageMargins left="0.74803149606299213" right="0.74803149606299213" top="0.98425196850393704" bottom="0.98425196850393704" header="0" footer="0"/>
  <pageSetup paperSize="8"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zoomScaleNormal="100" workbookViewId="0">
      <pane xSplit="1" ySplit="5" topLeftCell="B56" activePane="bottomRight" state="frozen"/>
      <selection pane="topRight" activeCell="B1" sqref="B1"/>
      <selection pane="bottomLeft" activeCell="A6" sqref="A6"/>
      <selection pane="bottomRight" activeCell="A64" sqref="A64:XFD64"/>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5.140625" style="70" customWidth="1"/>
    <col min="20" max="20" width="9.140625" style="189"/>
    <col min="21" max="21" width="11.7109375" style="6" customWidth="1"/>
    <col min="22" max="16384" width="9.140625" style="70"/>
  </cols>
  <sheetData>
    <row r="1" spans="1:21" s="68" customFormat="1">
      <c r="B1" s="315" t="s">
        <v>189</v>
      </c>
      <c r="C1" s="302"/>
      <c r="D1" s="302"/>
      <c r="E1" s="302"/>
      <c r="F1" s="302"/>
      <c r="G1" s="11"/>
      <c r="H1" s="11"/>
      <c r="I1" s="11"/>
      <c r="J1" s="84"/>
      <c r="K1" s="84"/>
      <c r="L1" s="84"/>
      <c r="M1" s="84"/>
      <c r="N1" s="84"/>
      <c r="O1" s="84"/>
      <c r="P1" s="84"/>
      <c r="Q1" s="11"/>
      <c r="R1" s="11"/>
      <c r="T1" s="188"/>
      <c r="U1" s="11"/>
    </row>
    <row r="2" spans="1:21" ht="28.5" customHeight="1">
      <c r="B2" s="303" t="s">
        <v>190</v>
      </c>
      <c r="C2" s="303"/>
      <c r="D2" s="303"/>
      <c r="E2" s="303"/>
      <c r="F2" s="303"/>
      <c r="G2" s="6"/>
      <c r="H2" s="6"/>
      <c r="I2" s="6"/>
      <c r="J2" s="86"/>
      <c r="K2" s="86"/>
      <c r="L2" s="86"/>
      <c r="M2" s="86"/>
      <c r="N2" s="86"/>
      <c r="O2" s="86"/>
      <c r="P2" s="86"/>
    </row>
    <row r="3" spans="1:21" ht="13.5" thickBot="1">
      <c r="B3" s="12"/>
      <c r="T3" s="200"/>
    </row>
    <row r="4" spans="1:21" s="84" customFormat="1" ht="14.25" customHeight="1">
      <c r="B4" s="112" t="s">
        <v>1</v>
      </c>
      <c r="C4" s="87" t="s">
        <v>2</v>
      </c>
      <c r="D4" s="113" t="s">
        <v>3</v>
      </c>
      <c r="E4" s="114" t="s">
        <v>162</v>
      </c>
      <c r="F4" s="305" t="s">
        <v>14</v>
      </c>
      <c r="G4" s="306"/>
      <c r="H4" s="306"/>
      <c r="I4" s="306"/>
      <c r="J4" s="306"/>
      <c r="K4" s="306"/>
      <c r="L4" s="306"/>
      <c r="M4" s="306"/>
      <c r="N4" s="306"/>
      <c r="O4" s="306"/>
      <c r="P4" s="307"/>
      <c r="Q4" s="13" t="s">
        <v>163</v>
      </c>
      <c r="R4" s="13" t="s">
        <v>370</v>
      </c>
      <c r="S4" s="23"/>
      <c r="T4" s="207" t="s">
        <v>14</v>
      </c>
      <c r="U4" s="13" t="s">
        <v>160</v>
      </c>
    </row>
    <row r="5" spans="1:21"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372</v>
      </c>
      <c r="U5" s="199" t="s">
        <v>372</v>
      </c>
    </row>
    <row r="6" spans="1:21" s="90" customFormat="1" ht="15.75">
      <c r="A6" s="134"/>
      <c r="B6" s="135"/>
      <c r="C6" s="317" t="s">
        <v>191</v>
      </c>
      <c r="D6" s="318"/>
      <c r="E6" s="319"/>
      <c r="F6" s="144"/>
      <c r="G6" s="145"/>
      <c r="H6" s="146"/>
      <c r="I6" s="145"/>
      <c r="J6" s="144"/>
      <c r="K6" s="145"/>
      <c r="L6" s="146"/>
      <c r="M6" s="153"/>
      <c r="N6" s="146"/>
      <c r="O6" s="145"/>
      <c r="P6" s="147"/>
      <c r="Q6" s="136"/>
      <c r="R6" s="136"/>
      <c r="S6" s="134"/>
      <c r="T6" s="205"/>
      <c r="U6" s="136"/>
    </row>
    <row r="7" spans="1:21" ht="25.5">
      <c r="A7" s="7"/>
      <c r="B7" s="2">
        <v>1</v>
      </c>
      <c r="C7" s="3" t="s">
        <v>192</v>
      </c>
      <c r="D7" s="9" t="s">
        <v>202</v>
      </c>
      <c r="E7" s="29" t="s">
        <v>17</v>
      </c>
      <c r="F7" s="141">
        <v>0</v>
      </c>
      <c r="G7" s="142">
        <f>F7*4</f>
        <v>0</v>
      </c>
      <c r="H7" s="141">
        <v>0</v>
      </c>
      <c r="I7" s="142">
        <f>H7*2</f>
        <v>0</v>
      </c>
      <c r="J7" s="141">
        <v>0</v>
      </c>
      <c r="K7" s="142">
        <f>J7*3</f>
        <v>0</v>
      </c>
      <c r="L7" s="155">
        <v>0</v>
      </c>
      <c r="M7" s="158">
        <f>L7</f>
        <v>0</v>
      </c>
      <c r="N7" s="155">
        <v>0</v>
      </c>
      <c r="O7" s="142">
        <f>N7</f>
        <v>0</v>
      </c>
      <c r="P7" s="143">
        <f>G7+I7+K7+M7+O7</f>
        <v>0</v>
      </c>
      <c r="R7" s="6">
        <f>P7*Q7</f>
        <v>0</v>
      </c>
      <c r="S7" s="7"/>
      <c r="T7" s="201">
        <v>580</v>
      </c>
      <c r="U7" s="6">
        <f>Q7*T7</f>
        <v>0</v>
      </c>
    </row>
    <row r="8" spans="1:21" ht="25.5">
      <c r="A8" s="7"/>
      <c r="B8" s="8">
        <f>(B7+1)</f>
        <v>2</v>
      </c>
      <c r="C8" s="25" t="s">
        <v>192</v>
      </c>
      <c r="D8" s="26" t="s">
        <v>201</v>
      </c>
      <c r="E8" s="48" t="s">
        <v>17</v>
      </c>
      <c r="F8" s="141">
        <v>0</v>
      </c>
      <c r="G8" s="142">
        <f t="shared" ref="G8:G14" si="0">F8*4</f>
        <v>0</v>
      </c>
      <c r="H8" s="141">
        <v>0</v>
      </c>
      <c r="I8" s="142">
        <f t="shared" ref="I8:I14" si="1">H8*2</f>
        <v>0</v>
      </c>
      <c r="J8" s="141">
        <v>0</v>
      </c>
      <c r="K8" s="142">
        <f t="shared" ref="K8:K14" si="2">J8*3</f>
        <v>0</v>
      </c>
      <c r="L8" s="155">
        <v>0</v>
      </c>
      <c r="M8" s="158">
        <f t="shared" ref="M8:M14" si="3">L8</f>
        <v>0</v>
      </c>
      <c r="N8" s="155">
        <v>0</v>
      </c>
      <c r="O8" s="142">
        <f t="shared" ref="O8:O14" si="4">N8</f>
        <v>0</v>
      </c>
      <c r="P8" s="143">
        <f>G8+I8+K8+M8+O8</f>
        <v>0</v>
      </c>
      <c r="R8" s="6">
        <f>P8*Q8</f>
        <v>0</v>
      </c>
      <c r="S8" s="7"/>
      <c r="T8" s="201">
        <v>5</v>
      </c>
      <c r="U8" s="6">
        <f>Q8*T8</f>
        <v>0</v>
      </c>
    </row>
    <row r="9" spans="1:21" ht="51">
      <c r="A9" s="7"/>
      <c r="B9" s="8">
        <f>(B8+1)</f>
        <v>3</v>
      </c>
      <c r="C9" s="25" t="s">
        <v>194</v>
      </c>
      <c r="D9" s="26"/>
      <c r="E9" s="48" t="s">
        <v>18</v>
      </c>
      <c r="F9" s="141">
        <v>0</v>
      </c>
      <c r="G9" s="142">
        <f t="shared" si="0"/>
        <v>0</v>
      </c>
      <c r="H9" s="141">
        <v>0</v>
      </c>
      <c r="I9" s="142">
        <f t="shared" si="1"/>
        <v>0</v>
      </c>
      <c r="J9" s="141">
        <v>0</v>
      </c>
      <c r="K9" s="142">
        <f t="shared" si="2"/>
        <v>0</v>
      </c>
      <c r="L9" s="155">
        <v>0</v>
      </c>
      <c r="M9" s="158">
        <f t="shared" si="3"/>
        <v>0</v>
      </c>
      <c r="N9" s="155">
        <v>0</v>
      </c>
      <c r="O9" s="142">
        <f t="shared" si="4"/>
        <v>0</v>
      </c>
      <c r="P9" s="143">
        <f>G9+I9+K9+M9+O9</f>
        <v>0</v>
      </c>
      <c r="R9" s="6">
        <f>P9*Q9</f>
        <v>0</v>
      </c>
      <c r="S9" s="7"/>
      <c r="T9" s="201">
        <v>1</v>
      </c>
      <c r="U9" s="6">
        <f>Q9*T9</f>
        <v>0</v>
      </c>
    </row>
    <row r="10" spans="1:21" s="89" customFormat="1" ht="25.5">
      <c r="A10" s="7"/>
      <c r="B10" s="8">
        <f>(B9+1)</f>
        <v>4</v>
      </c>
      <c r="C10" s="25" t="s">
        <v>197</v>
      </c>
      <c r="D10" s="26"/>
      <c r="E10" s="48" t="s">
        <v>18</v>
      </c>
      <c r="F10" s="141">
        <v>0</v>
      </c>
      <c r="G10" s="142">
        <f t="shared" si="0"/>
        <v>0</v>
      </c>
      <c r="H10" s="141">
        <v>0</v>
      </c>
      <c r="I10" s="142">
        <f t="shared" si="1"/>
        <v>0</v>
      </c>
      <c r="J10" s="141">
        <v>0</v>
      </c>
      <c r="K10" s="142">
        <f t="shared" si="2"/>
        <v>0</v>
      </c>
      <c r="L10" s="155">
        <v>0</v>
      </c>
      <c r="M10" s="158">
        <f t="shared" si="3"/>
        <v>0</v>
      </c>
      <c r="N10" s="155">
        <v>0</v>
      </c>
      <c r="O10" s="142">
        <f t="shared" si="4"/>
        <v>0</v>
      </c>
      <c r="P10" s="143">
        <f>G10+I10+K10+M10+O10</f>
        <v>0</v>
      </c>
      <c r="Q10" s="6"/>
      <c r="R10" s="6">
        <f>P10*Q10</f>
        <v>0</v>
      </c>
      <c r="S10" s="7"/>
      <c r="T10" s="201">
        <v>10</v>
      </c>
      <c r="U10" s="6">
        <f>Q10*T10</f>
        <v>0</v>
      </c>
    </row>
    <row r="11" spans="1:21" s="89" customFormat="1" ht="26.25" thickBot="1">
      <c r="A11" s="7"/>
      <c r="B11" s="42">
        <f>(B10+1)</f>
        <v>5</v>
      </c>
      <c r="C11" s="20" t="s">
        <v>198</v>
      </c>
      <c r="D11" s="21"/>
      <c r="E11" s="30" t="s">
        <v>18</v>
      </c>
      <c r="F11" s="127">
        <v>0</v>
      </c>
      <c r="G11" s="124">
        <f t="shared" si="0"/>
        <v>0</v>
      </c>
      <c r="H11" s="127">
        <v>0</v>
      </c>
      <c r="I11" s="124">
        <f t="shared" si="1"/>
        <v>0</v>
      </c>
      <c r="J11" s="127">
        <v>0</v>
      </c>
      <c r="K11" s="124">
        <f t="shared" si="2"/>
        <v>0</v>
      </c>
      <c r="L11" s="157">
        <v>0</v>
      </c>
      <c r="M11" s="123">
        <f t="shared" si="3"/>
        <v>0</v>
      </c>
      <c r="N11" s="157">
        <v>0</v>
      </c>
      <c r="O11" s="124">
        <f t="shared" si="4"/>
        <v>0</v>
      </c>
      <c r="P11" s="125">
        <f>G11+I11+K11+M11+O11</f>
        <v>0</v>
      </c>
      <c r="Q11" s="6"/>
      <c r="R11" s="6">
        <f>P11*Q11</f>
        <v>0</v>
      </c>
      <c r="S11" s="7"/>
      <c r="T11" s="201">
        <v>10</v>
      </c>
      <c r="U11" s="6">
        <f>Q11*T11</f>
        <v>0</v>
      </c>
    </row>
    <row r="12" spans="1:21" s="90" customFormat="1">
      <c r="A12" s="134"/>
      <c r="B12" s="135"/>
      <c r="C12" s="320" t="s">
        <v>193</v>
      </c>
      <c r="D12" s="321"/>
      <c r="E12" s="322"/>
      <c r="F12" s="154"/>
      <c r="G12" s="121"/>
      <c r="H12" s="154"/>
      <c r="I12" s="121"/>
      <c r="J12" s="154"/>
      <c r="K12" s="121"/>
      <c r="L12" s="121"/>
      <c r="M12" s="154"/>
      <c r="N12" s="121"/>
      <c r="O12" s="121"/>
      <c r="P12" s="122"/>
      <c r="Q12" s="136"/>
      <c r="R12" s="136"/>
      <c r="S12" s="134"/>
      <c r="T12" s="205"/>
      <c r="U12" s="109"/>
    </row>
    <row r="13" spans="1:21" s="89" customFormat="1" ht="25.5">
      <c r="A13" s="7"/>
      <c r="B13" s="2">
        <v>1</v>
      </c>
      <c r="C13" s="3" t="s">
        <v>199</v>
      </c>
      <c r="D13" s="9"/>
      <c r="E13" s="29" t="s">
        <v>18</v>
      </c>
      <c r="F13" s="141">
        <v>0</v>
      </c>
      <c r="G13" s="142">
        <f t="shared" si="0"/>
        <v>0</v>
      </c>
      <c r="H13" s="141">
        <v>0</v>
      </c>
      <c r="I13" s="142">
        <f t="shared" si="1"/>
        <v>0</v>
      </c>
      <c r="J13" s="141">
        <v>0</v>
      </c>
      <c r="K13" s="142">
        <f t="shared" si="2"/>
        <v>0</v>
      </c>
      <c r="L13" s="155">
        <v>0</v>
      </c>
      <c r="M13" s="158">
        <f t="shared" si="3"/>
        <v>0</v>
      </c>
      <c r="N13" s="155">
        <v>0</v>
      </c>
      <c r="O13" s="142">
        <f t="shared" si="4"/>
        <v>0</v>
      </c>
      <c r="P13" s="143">
        <f>G13+I13+K13+M13+O13</f>
        <v>0</v>
      </c>
      <c r="Q13" s="6"/>
      <c r="R13" s="6">
        <f>P13*Q13</f>
        <v>0</v>
      </c>
      <c r="S13" s="7"/>
      <c r="T13" s="201">
        <v>16</v>
      </c>
      <c r="U13" s="6">
        <f t="shared" ref="U13:U62" si="5">Q13*T13</f>
        <v>0</v>
      </c>
    </row>
    <row r="14" spans="1:21" s="89" customFormat="1" ht="26.25" thickBot="1">
      <c r="A14" s="7"/>
      <c r="B14" s="42">
        <f>(B13+1)</f>
        <v>2</v>
      </c>
      <c r="C14" s="20" t="s">
        <v>380</v>
      </c>
      <c r="D14" s="226"/>
      <c r="E14" s="30" t="s">
        <v>18</v>
      </c>
      <c r="F14" s="127">
        <v>0</v>
      </c>
      <c r="G14" s="124">
        <f t="shared" si="0"/>
        <v>0</v>
      </c>
      <c r="H14" s="127">
        <v>0</v>
      </c>
      <c r="I14" s="124">
        <f t="shared" si="1"/>
        <v>0</v>
      </c>
      <c r="J14" s="127">
        <v>0</v>
      </c>
      <c r="K14" s="124">
        <f t="shared" si="2"/>
        <v>0</v>
      </c>
      <c r="L14" s="157">
        <v>0</v>
      </c>
      <c r="M14" s="123">
        <f t="shared" si="3"/>
        <v>0</v>
      </c>
      <c r="N14" s="157">
        <v>0</v>
      </c>
      <c r="O14" s="124">
        <f t="shared" si="4"/>
        <v>0</v>
      </c>
      <c r="P14" s="125">
        <f>G14+I14+K14+M14+O14</f>
        <v>0</v>
      </c>
      <c r="Q14" s="6"/>
      <c r="R14" s="6">
        <f>P14*Q14</f>
        <v>0</v>
      </c>
      <c r="S14" s="7"/>
      <c r="T14" s="201">
        <v>16</v>
      </c>
      <c r="U14" s="6">
        <f t="shared" si="5"/>
        <v>0</v>
      </c>
    </row>
    <row r="15" spans="1:21" s="90" customFormat="1" ht="15.75">
      <c r="A15" s="134"/>
      <c r="B15" s="135"/>
      <c r="C15" s="320" t="s">
        <v>195</v>
      </c>
      <c r="D15" s="321"/>
      <c r="E15" s="322"/>
      <c r="F15" s="148"/>
      <c r="G15" s="149"/>
      <c r="H15" s="150"/>
      <c r="I15" s="149"/>
      <c r="J15" s="148"/>
      <c r="K15" s="149"/>
      <c r="L15" s="150"/>
      <c r="M15" s="160"/>
      <c r="N15" s="150"/>
      <c r="O15" s="149"/>
      <c r="P15" s="151"/>
      <c r="Q15" s="136"/>
      <c r="R15" s="136"/>
      <c r="S15" s="134"/>
      <c r="T15" s="201">
        <v>0</v>
      </c>
      <c r="U15" s="6">
        <f t="shared" si="5"/>
        <v>0</v>
      </c>
    </row>
    <row r="16" spans="1:21" s="198" customFormat="1" ht="25.5">
      <c r="A16" s="7"/>
      <c r="B16" s="44">
        <v>1</v>
      </c>
      <c r="C16" s="3" t="s">
        <v>199</v>
      </c>
      <c r="D16" s="9"/>
      <c r="E16" s="29" t="s">
        <v>18</v>
      </c>
      <c r="F16" s="141">
        <v>4</v>
      </c>
      <c r="G16" s="231">
        <f>F16*4</f>
        <v>16</v>
      </c>
      <c r="H16" s="141">
        <v>0</v>
      </c>
      <c r="I16" s="231">
        <f>H16*2</f>
        <v>0</v>
      </c>
      <c r="J16" s="141">
        <v>0</v>
      </c>
      <c r="K16" s="231">
        <f>J16*3</f>
        <v>0</v>
      </c>
      <c r="L16" s="155">
        <v>0</v>
      </c>
      <c r="M16" s="230">
        <f>L16</f>
        <v>0</v>
      </c>
      <c r="N16" s="155">
        <v>0</v>
      </c>
      <c r="O16" s="231">
        <f>N16</f>
        <v>0</v>
      </c>
      <c r="P16" s="232">
        <f>G16+I16+K16+M16+O16</f>
        <v>16</v>
      </c>
      <c r="Q16" s="6"/>
      <c r="R16" s="6">
        <f>P16*Q16</f>
        <v>0</v>
      </c>
      <c r="S16" s="7"/>
      <c r="T16" s="201">
        <v>0</v>
      </c>
      <c r="U16" s="6">
        <f t="shared" si="5"/>
        <v>0</v>
      </c>
    </row>
    <row r="17" spans="1:21" s="89" customFormat="1" ht="39" thickBot="1">
      <c r="A17" s="7"/>
      <c r="B17" s="42">
        <f>(B16+1)</f>
        <v>2</v>
      </c>
      <c r="C17" s="225" t="s">
        <v>379</v>
      </c>
      <c r="D17" s="226" t="s">
        <v>515</v>
      </c>
      <c r="E17" s="140" t="s">
        <v>18</v>
      </c>
      <c r="F17" s="137">
        <v>4</v>
      </c>
      <c r="G17" s="228">
        <f>F17*4</f>
        <v>16</v>
      </c>
      <c r="H17" s="127">
        <v>0</v>
      </c>
      <c r="I17" s="228">
        <f>H17*2</f>
        <v>0</v>
      </c>
      <c r="J17" s="127">
        <v>0</v>
      </c>
      <c r="K17" s="228">
        <f>J17*3</f>
        <v>0</v>
      </c>
      <c r="L17" s="157">
        <v>0</v>
      </c>
      <c r="M17" s="227">
        <f>L17</f>
        <v>0</v>
      </c>
      <c r="N17" s="157">
        <v>0</v>
      </c>
      <c r="O17" s="228">
        <f>N17</f>
        <v>0</v>
      </c>
      <c r="P17" s="229">
        <f>G17+I17+K17+M17+O17</f>
        <v>16</v>
      </c>
      <c r="Q17" s="6"/>
      <c r="R17" s="6">
        <f>P17*Q17</f>
        <v>0</v>
      </c>
      <c r="S17" s="7"/>
      <c r="T17" s="201">
        <v>0</v>
      </c>
      <c r="U17" s="6">
        <f t="shared" si="5"/>
        <v>0</v>
      </c>
    </row>
    <row r="18" spans="1:21" s="90" customFormat="1" ht="15.75">
      <c r="A18" s="134"/>
      <c r="B18" s="135"/>
      <c r="C18" s="320" t="s">
        <v>196</v>
      </c>
      <c r="D18" s="321"/>
      <c r="E18" s="322"/>
      <c r="F18" s="144"/>
      <c r="G18" s="145"/>
      <c r="H18" s="146"/>
      <c r="I18" s="145"/>
      <c r="J18" s="144"/>
      <c r="K18" s="145"/>
      <c r="L18" s="146"/>
      <c r="M18" s="153"/>
      <c r="N18" s="146"/>
      <c r="O18" s="145"/>
      <c r="P18" s="147"/>
      <c r="Q18" s="136"/>
      <c r="R18" s="136"/>
      <c r="S18" s="134"/>
      <c r="T18" s="205"/>
      <c r="U18" s="109"/>
    </row>
    <row r="19" spans="1:21" s="89" customFormat="1" ht="25.5">
      <c r="A19" s="7"/>
      <c r="B19" s="2">
        <v>1</v>
      </c>
      <c r="C19" s="25" t="s">
        <v>192</v>
      </c>
      <c r="D19" s="9" t="s">
        <v>200</v>
      </c>
      <c r="E19" s="29" t="s">
        <v>17</v>
      </c>
      <c r="F19" s="126">
        <v>360</v>
      </c>
      <c r="G19" s="121">
        <f>F19*4</f>
        <v>1440</v>
      </c>
      <c r="H19" s="126">
        <v>430</v>
      </c>
      <c r="I19" s="121">
        <f>H19*2</f>
        <v>860</v>
      </c>
      <c r="J19" s="126">
        <v>610</v>
      </c>
      <c r="K19" s="121">
        <f>J19*3</f>
        <v>1830</v>
      </c>
      <c r="L19" s="126">
        <v>750</v>
      </c>
      <c r="M19" s="154">
        <f>L19</f>
        <v>750</v>
      </c>
      <c r="N19" s="126">
        <v>630</v>
      </c>
      <c r="O19" s="121">
        <f>N19</f>
        <v>630</v>
      </c>
      <c r="P19" s="122">
        <f>G19+I19+K19+M19+O19</f>
        <v>5510</v>
      </c>
      <c r="Q19" s="109"/>
      <c r="R19" s="6">
        <f>P19*Q19</f>
        <v>0</v>
      </c>
      <c r="S19" s="7"/>
      <c r="T19" s="201">
        <v>230</v>
      </c>
      <c r="U19" s="6">
        <f t="shared" si="5"/>
        <v>0</v>
      </c>
    </row>
    <row r="20" spans="1:21" s="89" customFormat="1" ht="25.5">
      <c r="A20" s="7"/>
      <c r="B20" s="8">
        <f>(B19+1)</f>
        <v>2</v>
      </c>
      <c r="C20" s="25" t="s">
        <v>203</v>
      </c>
      <c r="D20" s="26"/>
      <c r="E20" s="48" t="s">
        <v>18</v>
      </c>
      <c r="F20" s="141">
        <v>0</v>
      </c>
      <c r="G20" s="142">
        <f>F20*4</f>
        <v>0</v>
      </c>
      <c r="H20" s="141">
        <v>0</v>
      </c>
      <c r="I20" s="142">
        <f>H20*2</f>
        <v>0</v>
      </c>
      <c r="J20" s="141">
        <v>0</v>
      </c>
      <c r="K20" s="142">
        <f>J20*3</f>
        <v>0</v>
      </c>
      <c r="L20" s="155">
        <v>2</v>
      </c>
      <c r="M20" s="158">
        <f>L20</f>
        <v>2</v>
      </c>
      <c r="N20" s="155">
        <v>2</v>
      </c>
      <c r="O20" s="142">
        <f>N20</f>
        <v>2</v>
      </c>
      <c r="P20" s="143">
        <f>G20+I20+K20+M20+O20</f>
        <v>4</v>
      </c>
      <c r="Q20" s="6"/>
      <c r="R20" s="6">
        <f>P20*Q20</f>
        <v>0</v>
      </c>
      <c r="S20" s="7"/>
      <c r="T20" s="201">
        <v>18</v>
      </c>
      <c r="U20" s="6">
        <f t="shared" si="5"/>
        <v>0</v>
      </c>
    </row>
    <row r="21" spans="1:21" s="191" customFormat="1" ht="25.5">
      <c r="A21" s="7"/>
      <c r="B21" s="8">
        <f>(B20+1)</f>
        <v>3</v>
      </c>
      <c r="C21" s="3" t="s">
        <v>204</v>
      </c>
      <c r="D21" s="9"/>
      <c r="E21" s="29" t="s">
        <v>18</v>
      </c>
      <c r="F21" s="141">
        <v>21</v>
      </c>
      <c r="G21" s="142">
        <f>F21*4</f>
        <v>84</v>
      </c>
      <c r="H21" s="141">
        <v>25</v>
      </c>
      <c r="I21" s="142">
        <f>H21*2</f>
        <v>50</v>
      </c>
      <c r="J21" s="141">
        <v>33</v>
      </c>
      <c r="K21" s="142">
        <f>J21*3</f>
        <v>99</v>
      </c>
      <c r="L21" s="155">
        <v>39</v>
      </c>
      <c r="M21" s="158">
        <f>L21</f>
        <v>39</v>
      </c>
      <c r="N21" s="155">
        <v>35</v>
      </c>
      <c r="O21" s="142">
        <f>N21</f>
        <v>35</v>
      </c>
      <c r="P21" s="143">
        <f>G21+I21+K21+M21+O21</f>
        <v>307</v>
      </c>
      <c r="Q21" s="6"/>
      <c r="R21" s="6">
        <f>P21*Q21</f>
        <v>0</v>
      </c>
      <c r="S21" s="7"/>
      <c r="T21" s="201">
        <v>0</v>
      </c>
      <c r="U21" s="6">
        <f t="shared" si="5"/>
        <v>0</v>
      </c>
    </row>
    <row r="22" spans="1:21" s="89" customFormat="1" ht="26.25" thickBot="1">
      <c r="A22" s="7"/>
      <c r="B22" s="42">
        <f>(B21+1)</f>
        <v>4</v>
      </c>
      <c r="C22" s="46" t="s">
        <v>316</v>
      </c>
      <c r="D22" s="35"/>
      <c r="E22" s="140" t="s">
        <v>18</v>
      </c>
      <c r="F22" s="137">
        <v>1</v>
      </c>
      <c r="G22" s="138">
        <f>F22*4</f>
        <v>4</v>
      </c>
      <c r="H22" s="137">
        <v>1</v>
      </c>
      <c r="I22" s="138">
        <f>H22*2</f>
        <v>2</v>
      </c>
      <c r="J22" s="137">
        <v>1</v>
      </c>
      <c r="K22" s="138">
        <f>J22*3</f>
        <v>3</v>
      </c>
      <c r="L22" s="156">
        <v>1</v>
      </c>
      <c r="M22" s="159">
        <f>L22</f>
        <v>1</v>
      </c>
      <c r="N22" s="156">
        <v>1</v>
      </c>
      <c r="O22" s="138">
        <f>N22</f>
        <v>1</v>
      </c>
      <c r="P22" s="139">
        <f>G22+I22+K22+M22+O22</f>
        <v>11</v>
      </c>
      <c r="Q22" s="6"/>
      <c r="R22" s="6">
        <f>P22*Q22</f>
        <v>0</v>
      </c>
      <c r="S22" s="7"/>
      <c r="T22" s="201">
        <v>0</v>
      </c>
      <c r="U22" s="6">
        <f t="shared" si="5"/>
        <v>0</v>
      </c>
    </row>
    <row r="23" spans="1:21" s="90" customFormat="1" ht="15.75">
      <c r="A23" s="134"/>
      <c r="B23" s="135"/>
      <c r="C23" s="320" t="s">
        <v>205</v>
      </c>
      <c r="D23" s="321"/>
      <c r="E23" s="322"/>
      <c r="F23" s="144"/>
      <c r="G23" s="145"/>
      <c r="H23" s="146"/>
      <c r="I23" s="145"/>
      <c r="J23" s="144"/>
      <c r="K23" s="145"/>
      <c r="L23" s="146"/>
      <c r="M23" s="153"/>
      <c r="N23" s="146"/>
      <c r="O23" s="145"/>
      <c r="P23" s="147"/>
      <c r="Q23" s="136"/>
      <c r="R23" s="136"/>
      <c r="S23" s="134"/>
      <c r="T23" s="205"/>
      <c r="U23" s="109"/>
    </row>
    <row r="24" spans="1:21" s="89" customFormat="1" ht="25.5">
      <c r="A24" s="7"/>
      <c r="B24" s="2">
        <v>1</v>
      </c>
      <c r="C24" s="3" t="s">
        <v>192</v>
      </c>
      <c r="D24" s="9" t="s">
        <v>202</v>
      </c>
      <c r="E24" s="29" t="s">
        <v>17</v>
      </c>
      <c r="F24" s="126">
        <v>110</v>
      </c>
      <c r="G24" s="121">
        <f>F24*4</f>
        <v>440</v>
      </c>
      <c r="H24" s="126">
        <v>140</v>
      </c>
      <c r="I24" s="121">
        <f>H24*2</f>
        <v>280</v>
      </c>
      <c r="J24" s="126">
        <v>155</v>
      </c>
      <c r="K24" s="121">
        <f>J24*3</f>
        <v>465</v>
      </c>
      <c r="L24" s="152">
        <v>170</v>
      </c>
      <c r="M24" s="154">
        <f>L24</f>
        <v>170</v>
      </c>
      <c r="N24" s="152">
        <v>170</v>
      </c>
      <c r="O24" s="121">
        <f>N24</f>
        <v>170</v>
      </c>
      <c r="P24" s="122">
        <f>G24+I24+K24+M24+O24</f>
        <v>1525</v>
      </c>
      <c r="Q24" s="109"/>
      <c r="R24" s="6">
        <f>P24*Q24</f>
        <v>0</v>
      </c>
      <c r="S24" s="7"/>
      <c r="T24" s="201">
        <v>380</v>
      </c>
      <c r="U24" s="6">
        <f t="shared" si="5"/>
        <v>0</v>
      </c>
    </row>
    <row r="25" spans="1:21" s="89" customFormat="1" ht="25.5">
      <c r="A25" s="7"/>
      <c r="B25" s="8">
        <f>(B24+1)</f>
        <v>2</v>
      </c>
      <c r="C25" s="25" t="s">
        <v>207</v>
      </c>
      <c r="D25" s="26"/>
      <c r="E25" s="29" t="s">
        <v>18</v>
      </c>
      <c r="F25" s="141">
        <v>0</v>
      </c>
      <c r="G25" s="142">
        <f>F25*4</f>
        <v>0</v>
      </c>
      <c r="H25" s="141">
        <v>0</v>
      </c>
      <c r="I25" s="142">
        <f>H25*2</f>
        <v>0</v>
      </c>
      <c r="J25" s="141">
        <v>0</v>
      </c>
      <c r="K25" s="142">
        <f>J25*3</f>
        <v>0</v>
      </c>
      <c r="L25" s="155">
        <v>0</v>
      </c>
      <c r="M25" s="158">
        <f>L25</f>
        <v>0</v>
      </c>
      <c r="N25" s="155">
        <v>0</v>
      </c>
      <c r="O25" s="142">
        <f>N25</f>
        <v>0</v>
      </c>
      <c r="P25" s="143">
        <f>G25+I25+K25+M25+O25</f>
        <v>0</v>
      </c>
      <c r="Q25" s="6"/>
      <c r="R25" s="6">
        <f>P25*Q25</f>
        <v>0</v>
      </c>
      <c r="S25" s="7"/>
      <c r="T25" s="201">
        <v>11</v>
      </c>
      <c r="U25" s="6">
        <f t="shared" si="5"/>
        <v>0</v>
      </c>
    </row>
    <row r="26" spans="1:21" s="89" customFormat="1" ht="25.5">
      <c r="A26" s="7"/>
      <c r="B26" s="8">
        <f>(B25+1)</f>
        <v>3</v>
      </c>
      <c r="C26" s="25" t="s">
        <v>318</v>
      </c>
      <c r="D26" s="26"/>
      <c r="E26" s="16" t="s">
        <v>18</v>
      </c>
      <c r="F26" s="126">
        <v>66</v>
      </c>
      <c r="G26" s="121">
        <f>F26*4</f>
        <v>264</v>
      </c>
      <c r="H26" s="126">
        <v>75</v>
      </c>
      <c r="I26" s="121">
        <f>H26*2</f>
        <v>150</v>
      </c>
      <c r="J26" s="126">
        <v>99</v>
      </c>
      <c r="K26" s="121">
        <f>J26*3</f>
        <v>297</v>
      </c>
      <c r="L26" s="152">
        <v>117</v>
      </c>
      <c r="M26" s="154">
        <f>L26</f>
        <v>117</v>
      </c>
      <c r="N26" s="152">
        <v>111</v>
      </c>
      <c r="O26" s="121">
        <f>N26</f>
        <v>111</v>
      </c>
      <c r="P26" s="122">
        <f>G26+I26+K26+M26+O26</f>
        <v>939</v>
      </c>
      <c r="Q26" s="6"/>
      <c r="R26" s="6">
        <f>P26*Q26</f>
        <v>0</v>
      </c>
      <c r="S26" s="7"/>
      <c r="T26" s="201">
        <v>0</v>
      </c>
      <c r="U26" s="6">
        <f t="shared" si="5"/>
        <v>0</v>
      </c>
    </row>
    <row r="27" spans="1:21" s="89" customFormat="1" ht="38.25">
      <c r="A27" s="7"/>
      <c r="B27" s="8">
        <f>(B26+1)</f>
        <v>4</v>
      </c>
      <c r="C27" s="3" t="s">
        <v>216</v>
      </c>
      <c r="D27" s="9"/>
      <c r="E27" s="3" t="s">
        <v>18</v>
      </c>
      <c r="F27" s="141">
        <v>0</v>
      </c>
      <c r="G27" s="142">
        <f>F27*4</f>
        <v>0</v>
      </c>
      <c r="H27" s="141">
        <v>0</v>
      </c>
      <c r="I27" s="142">
        <f>H27*2</f>
        <v>0</v>
      </c>
      <c r="J27" s="141">
        <v>0</v>
      </c>
      <c r="K27" s="142">
        <f>J27*3</f>
        <v>0</v>
      </c>
      <c r="L27" s="155">
        <v>0</v>
      </c>
      <c r="M27" s="158">
        <f>L27</f>
        <v>0</v>
      </c>
      <c r="N27" s="155">
        <v>0</v>
      </c>
      <c r="O27" s="142">
        <f>N27</f>
        <v>0</v>
      </c>
      <c r="P27" s="143">
        <f>G27+I27+K27+M27+O27</f>
        <v>0</v>
      </c>
      <c r="Q27" s="6"/>
      <c r="R27" s="6">
        <f>P27*Q27</f>
        <v>0</v>
      </c>
      <c r="S27" s="7"/>
      <c r="T27" s="201">
        <v>11</v>
      </c>
      <c r="U27" s="6">
        <f t="shared" si="5"/>
        <v>0</v>
      </c>
    </row>
    <row r="28" spans="1:21" s="89" customFormat="1" ht="64.5" thickBot="1">
      <c r="A28" s="7"/>
      <c r="B28" s="42">
        <f>(B27+1)</f>
        <v>5</v>
      </c>
      <c r="C28" s="20" t="s">
        <v>208</v>
      </c>
      <c r="D28" s="21"/>
      <c r="E28" s="140" t="s">
        <v>18</v>
      </c>
      <c r="F28" s="141">
        <v>0</v>
      </c>
      <c r="G28" s="142">
        <f>F28*4</f>
        <v>0</v>
      </c>
      <c r="H28" s="141">
        <v>0</v>
      </c>
      <c r="I28" s="142">
        <f>H28*2</f>
        <v>0</v>
      </c>
      <c r="J28" s="141">
        <v>0</v>
      </c>
      <c r="K28" s="142">
        <f>J28*3</f>
        <v>0</v>
      </c>
      <c r="L28" s="155">
        <v>0</v>
      </c>
      <c r="M28" s="158">
        <f>L28</f>
        <v>0</v>
      </c>
      <c r="N28" s="155">
        <v>0</v>
      </c>
      <c r="O28" s="142">
        <f>N28</f>
        <v>0</v>
      </c>
      <c r="P28" s="143">
        <f>G28+I28+K28+M28+O28</f>
        <v>0</v>
      </c>
      <c r="Q28" s="6"/>
      <c r="R28" s="6">
        <f>P28*Q28</f>
        <v>0</v>
      </c>
      <c r="S28" s="7"/>
      <c r="T28" s="201">
        <v>11</v>
      </c>
      <c r="U28" s="6">
        <f t="shared" si="5"/>
        <v>0</v>
      </c>
    </row>
    <row r="29" spans="1:21" s="90" customFormat="1" ht="15.75">
      <c r="A29" s="134"/>
      <c r="B29" s="135"/>
      <c r="C29" s="320" t="s">
        <v>217</v>
      </c>
      <c r="D29" s="321"/>
      <c r="E29" s="322"/>
      <c r="F29" s="144"/>
      <c r="G29" s="145"/>
      <c r="H29" s="146"/>
      <c r="I29" s="145"/>
      <c r="J29" s="144"/>
      <c r="K29" s="145"/>
      <c r="L29" s="146"/>
      <c r="M29" s="153"/>
      <c r="N29" s="146"/>
      <c r="O29" s="145"/>
      <c r="P29" s="147"/>
      <c r="Q29" s="136"/>
      <c r="R29" s="136"/>
      <c r="S29" s="134"/>
      <c r="T29" s="205"/>
      <c r="U29" s="109"/>
    </row>
    <row r="30" spans="1:21" s="89" customFormat="1" ht="25.5">
      <c r="A30" s="7"/>
      <c r="B30" s="2">
        <v>1</v>
      </c>
      <c r="C30" s="3" t="s">
        <v>192</v>
      </c>
      <c r="D30" s="9" t="s">
        <v>202</v>
      </c>
      <c r="E30" s="29" t="s">
        <v>17</v>
      </c>
      <c r="F30" s="141">
        <v>0</v>
      </c>
      <c r="G30" s="142">
        <f t="shared" ref="G30:G35" si="6">F30*4</f>
        <v>0</v>
      </c>
      <c r="H30" s="141">
        <v>0</v>
      </c>
      <c r="I30" s="142">
        <f t="shared" ref="I30:I35" si="7">H30*2</f>
        <v>0</v>
      </c>
      <c r="J30" s="141">
        <v>0</v>
      </c>
      <c r="K30" s="142">
        <f t="shared" ref="K30:K35" si="8">J30*3</f>
        <v>0</v>
      </c>
      <c r="L30" s="155">
        <v>0</v>
      </c>
      <c r="M30" s="158">
        <f t="shared" ref="M30:M35" si="9">L30</f>
        <v>0</v>
      </c>
      <c r="N30" s="155">
        <v>0</v>
      </c>
      <c r="O30" s="142">
        <f t="shared" ref="O30:O35" si="10">N30</f>
        <v>0</v>
      </c>
      <c r="P30" s="143">
        <f t="shared" ref="P30:P35" si="11">G30+I30+K30+M30+O30</f>
        <v>0</v>
      </c>
      <c r="Q30" s="109"/>
      <c r="R30" s="6">
        <f t="shared" ref="R30:R35" si="12">P30*Q30</f>
        <v>0</v>
      </c>
      <c r="S30" s="7"/>
      <c r="T30" s="201">
        <v>3400</v>
      </c>
      <c r="U30" s="6">
        <f t="shared" si="5"/>
        <v>0</v>
      </c>
    </row>
    <row r="31" spans="1:21" s="89" customFormat="1" ht="51">
      <c r="A31" s="7"/>
      <c r="B31" s="8">
        <f>(B30+1)</f>
        <v>2</v>
      </c>
      <c r="C31" s="25" t="s">
        <v>219</v>
      </c>
      <c r="D31" s="26"/>
      <c r="E31" s="29" t="s">
        <v>18</v>
      </c>
      <c r="F31" s="141">
        <v>0</v>
      </c>
      <c r="G31" s="142">
        <f t="shared" si="6"/>
        <v>0</v>
      </c>
      <c r="H31" s="141">
        <v>0</v>
      </c>
      <c r="I31" s="142">
        <f t="shared" si="7"/>
        <v>0</v>
      </c>
      <c r="J31" s="141">
        <v>0</v>
      </c>
      <c r="K31" s="142">
        <f t="shared" si="8"/>
        <v>0</v>
      </c>
      <c r="L31" s="155">
        <v>0</v>
      </c>
      <c r="M31" s="158">
        <f t="shared" si="9"/>
        <v>0</v>
      </c>
      <c r="N31" s="155">
        <v>0</v>
      </c>
      <c r="O31" s="142">
        <f t="shared" si="10"/>
        <v>0</v>
      </c>
      <c r="P31" s="143">
        <f t="shared" si="11"/>
        <v>0</v>
      </c>
      <c r="Q31" s="6"/>
      <c r="R31" s="6">
        <f t="shared" si="12"/>
        <v>0</v>
      </c>
      <c r="S31" s="7"/>
      <c r="T31" s="201">
        <v>11</v>
      </c>
      <c r="U31" s="6">
        <f t="shared" si="5"/>
        <v>0</v>
      </c>
    </row>
    <row r="32" spans="1:21" s="89" customFormat="1" ht="25.5">
      <c r="A32" s="7"/>
      <c r="B32" s="8">
        <f>(B31+1)</f>
        <v>3</v>
      </c>
      <c r="C32" s="25" t="s">
        <v>220</v>
      </c>
      <c r="D32" s="26"/>
      <c r="E32" s="16" t="s">
        <v>18</v>
      </c>
      <c r="F32" s="141">
        <v>0</v>
      </c>
      <c r="G32" s="142">
        <f t="shared" si="6"/>
        <v>0</v>
      </c>
      <c r="H32" s="141">
        <v>0</v>
      </c>
      <c r="I32" s="142">
        <f t="shared" si="7"/>
        <v>0</v>
      </c>
      <c r="J32" s="141">
        <v>0</v>
      </c>
      <c r="K32" s="142">
        <f t="shared" si="8"/>
        <v>0</v>
      </c>
      <c r="L32" s="155">
        <v>0</v>
      </c>
      <c r="M32" s="158">
        <f t="shared" si="9"/>
        <v>0</v>
      </c>
      <c r="N32" s="155">
        <v>0</v>
      </c>
      <c r="O32" s="142">
        <f t="shared" si="10"/>
        <v>0</v>
      </c>
      <c r="P32" s="143">
        <f t="shared" si="11"/>
        <v>0</v>
      </c>
      <c r="Q32" s="6"/>
      <c r="R32" s="6">
        <f t="shared" si="12"/>
        <v>0</v>
      </c>
      <c r="S32" s="7"/>
      <c r="T32" s="201">
        <v>79</v>
      </c>
      <c r="U32" s="6">
        <f t="shared" si="5"/>
        <v>0</v>
      </c>
    </row>
    <row r="33" spans="1:21" s="89" customFormat="1" ht="25.5">
      <c r="A33" s="7"/>
      <c r="B33" s="8">
        <f>(B32+1)</f>
        <v>4</v>
      </c>
      <c r="C33" s="25" t="s">
        <v>218</v>
      </c>
      <c r="D33" s="26"/>
      <c r="E33" s="16" t="s">
        <v>18</v>
      </c>
      <c r="F33" s="141">
        <v>0</v>
      </c>
      <c r="G33" s="142">
        <f t="shared" si="6"/>
        <v>0</v>
      </c>
      <c r="H33" s="141">
        <v>0</v>
      </c>
      <c r="I33" s="142">
        <f t="shared" si="7"/>
        <v>0</v>
      </c>
      <c r="J33" s="141">
        <v>0</v>
      </c>
      <c r="K33" s="142">
        <f t="shared" si="8"/>
        <v>0</v>
      </c>
      <c r="L33" s="155">
        <v>0</v>
      </c>
      <c r="M33" s="158">
        <f t="shared" si="9"/>
        <v>0</v>
      </c>
      <c r="N33" s="155">
        <v>0</v>
      </c>
      <c r="O33" s="142">
        <f t="shared" si="10"/>
        <v>0</v>
      </c>
      <c r="P33" s="143">
        <f t="shared" si="11"/>
        <v>0</v>
      </c>
      <c r="Q33" s="6"/>
      <c r="R33" s="6">
        <f t="shared" si="12"/>
        <v>0</v>
      </c>
      <c r="S33" s="7"/>
      <c r="T33" s="201">
        <v>79</v>
      </c>
      <c r="U33" s="6">
        <f t="shared" si="5"/>
        <v>0</v>
      </c>
    </row>
    <row r="34" spans="1:21" s="133" customFormat="1" ht="63.75">
      <c r="A34" s="7"/>
      <c r="B34" s="2">
        <f>(B33+1)</f>
        <v>5</v>
      </c>
      <c r="C34" s="3" t="s">
        <v>239</v>
      </c>
      <c r="D34" s="9" t="s">
        <v>516</v>
      </c>
      <c r="E34" s="24" t="s">
        <v>18</v>
      </c>
      <c r="F34" s="141">
        <v>0</v>
      </c>
      <c r="G34" s="142">
        <f t="shared" si="6"/>
        <v>0</v>
      </c>
      <c r="H34" s="141">
        <v>0</v>
      </c>
      <c r="I34" s="142">
        <f t="shared" si="7"/>
        <v>0</v>
      </c>
      <c r="J34" s="141">
        <v>0</v>
      </c>
      <c r="K34" s="142">
        <f t="shared" si="8"/>
        <v>0</v>
      </c>
      <c r="L34" s="155">
        <v>0</v>
      </c>
      <c r="M34" s="158">
        <f t="shared" si="9"/>
        <v>0</v>
      </c>
      <c r="N34" s="155">
        <v>0</v>
      </c>
      <c r="O34" s="142">
        <f t="shared" si="10"/>
        <v>0</v>
      </c>
      <c r="P34" s="143">
        <f t="shared" si="11"/>
        <v>0</v>
      </c>
      <c r="Q34" s="6"/>
      <c r="R34" s="6">
        <f t="shared" si="12"/>
        <v>0</v>
      </c>
      <c r="S34" s="7"/>
      <c r="T34" s="201">
        <v>11</v>
      </c>
      <c r="U34" s="6">
        <f t="shared" si="5"/>
        <v>0</v>
      </c>
    </row>
    <row r="35" spans="1:21" s="89" customFormat="1" ht="39" thickBot="1">
      <c r="A35" s="7"/>
      <c r="B35" s="42">
        <f>(B34+1)</f>
        <v>6</v>
      </c>
      <c r="C35" s="20" t="s">
        <v>216</v>
      </c>
      <c r="D35" s="21"/>
      <c r="E35" s="20" t="s">
        <v>18</v>
      </c>
      <c r="F35" s="141">
        <v>0</v>
      </c>
      <c r="G35" s="142">
        <f t="shared" si="6"/>
        <v>0</v>
      </c>
      <c r="H35" s="141">
        <v>0</v>
      </c>
      <c r="I35" s="142">
        <f t="shared" si="7"/>
        <v>0</v>
      </c>
      <c r="J35" s="141">
        <v>0</v>
      </c>
      <c r="K35" s="142">
        <f t="shared" si="8"/>
        <v>0</v>
      </c>
      <c r="L35" s="155">
        <v>0</v>
      </c>
      <c r="M35" s="158">
        <f t="shared" si="9"/>
        <v>0</v>
      </c>
      <c r="N35" s="155">
        <v>0</v>
      </c>
      <c r="O35" s="142">
        <f t="shared" si="10"/>
        <v>0</v>
      </c>
      <c r="P35" s="143">
        <f t="shared" si="11"/>
        <v>0</v>
      </c>
      <c r="Q35" s="6"/>
      <c r="R35" s="6">
        <f t="shared" si="12"/>
        <v>0</v>
      </c>
      <c r="S35" s="7"/>
      <c r="T35" s="201">
        <v>11</v>
      </c>
      <c r="U35" s="6">
        <f t="shared" si="5"/>
        <v>0</v>
      </c>
    </row>
    <row r="36" spans="1:21" s="90" customFormat="1" ht="15.75">
      <c r="A36" s="134"/>
      <c r="B36" s="135"/>
      <c r="C36" s="320" t="s">
        <v>209</v>
      </c>
      <c r="D36" s="321"/>
      <c r="E36" s="322"/>
      <c r="F36" s="144"/>
      <c r="G36" s="145"/>
      <c r="H36" s="146"/>
      <c r="I36" s="145"/>
      <c r="J36" s="144"/>
      <c r="K36" s="145"/>
      <c r="L36" s="146"/>
      <c r="M36" s="153"/>
      <c r="N36" s="146"/>
      <c r="O36" s="145"/>
      <c r="P36" s="147"/>
      <c r="Q36" s="136"/>
      <c r="R36" s="136"/>
      <c r="S36" s="134"/>
      <c r="T36" s="206"/>
      <c r="U36" s="109"/>
    </row>
    <row r="37" spans="1:21" s="89" customFormat="1" ht="25.5">
      <c r="A37" s="7"/>
      <c r="B37" s="2">
        <v>1</v>
      </c>
      <c r="C37" s="3" t="s">
        <v>192</v>
      </c>
      <c r="D37" s="9" t="s">
        <v>202</v>
      </c>
      <c r="E37" s="29" t="s">
        <v>17</v>
      </c>
      <c r="F37" s="141">
        <v>0</v>
      </c>
      <c r="G37" s="142">
        <f t="shared" ref="G37:G45" si="13">F37*4</f>
        <v>0</v>
      </c>
      <c r="H37" s="141">
        <v>0</v>
      </c>
      <c r="I37" s="142">
        <f t="shared" ref="I37:I45" si="14">H37*2</f>
        <v>0</v>
      </c>
      <c r="J37" s="141">
        <v>0</v>
      </c>
      <c r="K37" s="142">
        <f t="shared" ref="K37:K45" si="15">J37*3</f>
        <v>0</v>
      </c>
      <c r="L37" s="155">
        <v>0</v>
      </c>
      <c r="M37" s="158">
        <f t="shared" ref="M37:M45" si="16">L37</f>
        <v>0</v>
      </c>
      <c r="N37" s="155">
        <v>0</v>
      </c>
      <c r="O37" s="142">
        <f t="shared" ref="O37:O45" si="17">N37</f>
        <v>0</v>
      </c>
      <c r="P37" s="143">
        <f t="shared" ref="P37:P45" si="18">G37+I37+K37+M37+O37</f>
        <v>0</v>
      </c>
      <c r="Q37" s="109"/>
      <c r="R37" s="6">
        <f>P37*Q37</f>
        <v>0</v>
      </c>
      <c r="S37" s="7"/>
      <c r="T37" s="202">
        <v>670</v>
      </c>
      <c r="U37" s="6">
        <f t="shared" si="5"/>
        <v>0</v>
      </c>
    </row>
    <row r="38" spans="1:21" s="191" customFormat="1">
      <c r="A38" s="7"/>
      <c r="B38" s="8">
        <f t="shared" ref="B38:B44" si="19">(B37+1)</f>
        <v>2</v>
      </c>
      <c r="C38" s="3" t="s">
        <v>4</v>
      </c>
      <c r="D38" s="9" t="s">
        <v>321</v>
      </c>
      <c r="E38" s="29" t="s">
        <v>17</v>
      </c>
      <c r="F38" s="141">
        <v>0</v>
      </c>
      <c r="G38" s="142">
        <f t="shared" si="13"/>
        <v>0</v>
      </c>
      <c r="H38" s="141">
        <v>0</v>
      </c>
      <c r="I38" s="142">
        <f t="shared" si="14"/>
        <v>0</v>
      </c>
      <c r="J38" s="141">
        <v>0</v>
      </c>
      <c r="K38" s="142">
        <f t="shared" si="15"/>
        <v>0</v>
      </c>
      <c r="L38" s="155">
        <v>0</v>
      </c>
      <c r="M38" s="158">
        <f t="shared" si="16"/>
        <v>0</v>
      </c>
      <c r="N38" s="155">
        <v>0</v>
      </c>
      <c r="O38" s="142">
        <f t="shared" si="17"/>
        <v>0</v>
      </c>
      <c r="P38" s="143">
        <f t="shared" si="18"/>
        <v>0</v>
      </c>
      <c r="Q38" s="109"/>
      <c r="R38" s="6">
        <f>P38*Q38</f>
        <v>0</v>
      </c>
      <c r="S38" s="7"/>
      <c r="T38" s="202">
        <v>195</v>
      </c>
      <c r="U38" s="6">
        <f t="shared" si="5"/>
        <v>0</v>
      </c>
    </row>
    <row r="39" spans="1:21" s="191" customFormat="1">
      <c r="A39" s="7"/>
      <c r="B39" s="8">
        <f t="shared" si="19"/>
        <v>3</v>
      </c>
      <c r="C39" s="3" t="s">
        <v>4</v>
      </c>
      <c r="D39" s="9" t="s">
        <v>322</v>
      </c>
      <c r="E39" s="29" t="s">
        <v>17</v>
      </c>
      <c r="F39" s="141">
        <v>0</v>
      </c>
      <c r="G39" s="142">
        <f t="shared" si="13"/>
        <v>0</v>
      </c>
      <c r="H39" s="141">
        <v>0</v>
      </c>
      <c r="I39" s="142">
        <f t="shared" si="14"/>
        <v>0</v>
      </c>
      <c r="J39" s="141">
        <v>0</v>
      </c>
      <c r="K39" s="142">
        <f t="shared" si="15"/>
        <v>0</v>
      </c>
      <c r="L39" s="155">
        <v>0</v>
      </c>
      <c r="M39" s="158">
        <f t="shared" si="16"/>
        <v>0</v>
      </c>
      <c r="N39" s="155">
        <v>0</v>
      </c>
      <c r="O39" s="142">
        <f t="shared" si="17"/>
        <v>0</v>
      </c>
      <c r="P39" s="143">
        <f t="shared" si="18"/>
        <v>0</v>
      </c>
      <c r="Q39" s="109"/>
      <c r="R39" s="6">
        <f>P39*Q39</f>
        <v>0</v>
      </c>
      <c r="S39" s="7"/>
      <c r="T39" s="202">
        <v>33</v>
      </c>
      <c r="U39" s="6">
        <f t="shared" si="5"/>
        <v>0</v>
      </c>
    </row>
    <row r="40" spans="1:21" s="89" customFormat="1" ht="25.5">
      <c r="A40" s="7"/>
      <c r="B40" s="8">
        <f t="shared" si="19"/>
        <v>4</v>
      </c>
      <c r="C40" s="25" t="s">
        <v>213</v>
      </c>
      <c r="D40" s="26"/>
      <c r="E40" s="48" t="s">
        <v>18</v>
      </c>
      <c r="F40" s="141">
        <v>0</v>
      </c>
      <c r="G40" s="142">
        <f t="shared" si="13"/>
        <v>0</v>
      </c>
      <c r="H40" s="141">
        <v>0</v>
      </c>
      <c r="I40" s="142">
        <f t="shared" si="14"/>
        <v>0</v>
      </c>
      <c r="J40" s="141">
        <v>0</v>
      </c>
      <c r="K40" s="142">
        <f t="shared" si="15"/>
        <v>0</v>
      </c>
      <c r="L40" s="155">
        <v>0</v>
      </c>
      <c r="M40" s="158">
        <f t="shared" si="16"/>
        <v>0</v>
      </c>
      <c r="N40" s="155">
        <v>0</v>
      </c>
      <c r="O40" s="142">
        <f t="shared" si="17"/>
        <v>0</v>
      </c>
      <c r="P40" s="143">
        <f t="shared" si="18"/>
        <v>0</v>
      </c>
      <c r="Q40" s="6"/>
      <c r="R40" s="6">
        <f t="shared" ref="R40:R45" si="20">P40*Q40</f>
        <v>0</v>
      </c>
      <c r="S40" s="7"/>
      <c r="T40" s="202">
        <v>22</v>
      </c>
      <c r="U40" s="6">
        <f t="shared" si="5"/>
        <v>0</v>
      </c>
    </row>
    <row r="41" spans="1:21" s="89" customFormat="1" ht="38.25">
      <c r="A41" s="7"/>
      <c r="B41" s="8">
        <f t="shared" si="19"/>
        <v>5</v>
      </c>
      <c r="C41" s="25" t="s">
        <v>323</v>
      </c>
      <c r="D41" s="26"/>
      <c r="E41" s="29" t="s">
        <v>18</v>
      </c>
      <c r="F41" s="141">
        <v>0</v>
      </c>
      <c r="G41" s="142">
        <f t="shared" si="13"/>
        <v>0</v>
      </c>
      <c r="H41" s="141">
        <v>0</v>
      </c>
      <c r="I41" s="142">
        <f t="shared" si="14"/>
        <v>0</v>
      </c>
      <c r="J41" s="141">
        <v>0</v>
      </c>
      <c r="K41" s="142">
        <f t="shared" si="15"/>
        <v>0</v>
      </c>
      <c r="L41" s="155">
        <v>0</v>
      </c>
      <c r="M41" s="158">
        <f t="shared" si="16"/>
        <v>0</v>
      </c>
      <c r="N41" s="155">
        <v>0</v>
      </c>
      <c r="O41" s="142">
        <f t="shared" si="17"/>
        <v>0</v>
      </c>
      <c r="P41" s="143">
        <f t="shared" si="18"/>
        <v>0</v>
      </c>
      <c r="Q41" s="6"/>
      <c r="R41" s="6">
        <f t="shared" si="20"/>
        <v>0</v>
      </c>
      <c r="S41" s="7"/>
      <c r="T41" s="202">
        <v>11</v>
      </c>
      <c r="U41" s="6">
        <f t="shared" si="5"/>
        <v>0</v>
      </c>
    </row>
    <row r="42" spans="1:21" s="191" customFormat="1" ht="38.25">
      <c r="A42" s="7"/>
      <c r="B42" s="8">
        <f t="shared" si="19"/>
        <v>6</v>
      </c>
      <c r="C42" s="3" t="s">
        <v>320</v>
      </c>
      <c r="D42" s="9"/>
      <c r="E42" s="16" t="s">
        <v>18</v>
      </c>
      <c r="F42" s="141">
        <v>0</v>
      </c>
      <c r="G42" s="142">
        <f t="shared" si="13"/>
        <v>0</v>
      </c>
      <c r="H42" s="141">
        <v>0</v>
      </c>
      <c r="I42" s="142">
        <f t="shared" si="14"/>
        <v>0</v>
      </c>
      <c r="J42" s="141">
        <v>0</v>
      </c>
      <c r="K42" s="142">
        <f t="shared" si="15"/>
        <v>0</v>
      </c>
      <c r="L42" s="155">
        <v>0</v>
      </c>
      <c r="M42" s="158">
        <f t="shared" si="16"/>
        <v>0</v>
      </c>
      <c r="N42" s="155">
        <v>0</v>
      </c>
      <c r="O42" s="142">
        <f t="shared" si="17"/>
        <v>0</v>
      </c>
      <c r="P42" s="143">
        <f t="shared" si="18"/>
        <v>0</v>
      </c>
      <c r="Q42" s="6"/>
      <c r="R42" s="6">
        <f t="shared" si="20"/>
        <v>0</v>
      </c>
      <c r="S42" s="7"/>
      <c r="T42" s="202">
        <v>11</v>
      </c>
      <c r="U42" s="6">
        <f t="shared" si="5"/>
        <v>0</v>
      </c>
    </row>
    <row r="43" spans="1:21" s="89" customFormat="1" ht="25.5">
      <c r="A43" s="7"/>
      <c r="B43" s="8">
        <f t="shared" si="19"/>
        <v>7</v>
      </c>
      <c r="C43" s="3" t="s">
        <v>215</v>
      </c>
      <c r="D43" s="9"/>
      <c r="E43" s="16" t="s">
        <v>18</v>
      </c>
      <c r="F43" s="141">
        <v>0</v>
      </c>
      <c r="G43" s="142">
        <f t="shared" si="13"/>
        <v>0</v>
      </c>
      <c r="H43" s="141">
        <v>0</v>
      </c>
      <c r="I43" s="142">
        <f t="shared" si="14"/>
        <v>0</v>
      </c>
      <c r="J43" s="141">
        <v>0</v>
      </c>
      <c r="K43" s="142">
        <f t="shared" si="15"/>
        <v>0</v>
      </c>
      <c r="L43" s="155">
        <v>0</v>
      </c>
      <c r="M43" s="158">
        <f t="shared" si="16"/>
        <v>0</v>
      </c>
      <c r="N43" s="155">
        <v>0</v>
      </c>
      <c r="O43" s="142">
        <f t="shared" si="17"/>
        <v>0</v>
      </c>
      <c r="P43" s="143">
        <f t="shared" si="18"/>
        <v>0</v>
      </c>
      <c r="Q43" s="6"/>
      <c r="R43" s="6">
        <f t="shared" si="20"/>
        <v>0</v>
      </c>
      <c r="S43" s="7"/>
      <c r="T43" s="202">
        <v>55</v>
      </c>
      <c r="U43" s="6">
        <f t="shared" si="5"/>
        <v>0</v>
      </c>
    </row>
    <row r="44" spans="1:21" s="191" customFormat="1" ht="25.5">
      <c r="A44" s="7"/>
      <c r="B44" s="8">
        <f t="shared" si="19"/>
        <v>8</v>
      </c>
      <c r="C44" s="3" t="s">
        <v>214</v>
      </c>
      <c r="D44" s="9"/>
      <c r="E44" s="29" t="s">
        <v>18</v>
      </c>
      <c r="F44" s="141">
        <v>0</v>
      </c>
      <c r="G44" s="142">
        <f t="shared" si="13"/>
        <v>0</v>
      </c>
      <c r="H44" s="141">
        <v>0</v>
      </c>
      <c r="I44" s="142">
        <f t="shared" si="14"/>
        <v>0</v>
      </c>
      <c r="J44" s="141">
        <v>0</v>
      </c>
      <c r="K44" s="142">
        <f t="shared" si="15"/>
        <v>0</v>
      </c>
      <c r="L44" s="155">
        <v>0</v>
      </c>
      <c r="M44" s="158">
        <f t="shared" si="16"/>
        <v>0</v>
      </c>
      <c r="N44" s="155">
        <v>0</v>
      </c>
      <c r="O44" s="142">
        <f t="shared" si="17"/>
        <v>0</v>
      </c>
      <c r="P44" s="143">
        <f t="shared" si="18"/>
        <v>0</v>
      </c>
      <c r="Q44" s="6"/>
      <c r="R44" s="6">
        <f t="shared" si="20"/>
        <v>0</v>
      </c>
      <c r="S44" s="7"/>
      <c r="T44" s="202">
        <v>33</v>
      </c>
      <c r="U44" s="6">
        <f t="shared" si="5"/>
        <v>0</v>
      </c>
    </row>
    <row r="45" spans="1:21" s="89" customFormat="1" ht="26.25" thickBot="1">
      <c r="A45" s="7"/>
      <c r="B45" s="42">
        <f>(B44+1)</f>
        <v>9</v>
      </c>
      <c r="C45" s="46" t="s">
        <v>319</v>
      </c>
      <c r="D45" s="35"/>
      <c r="E45" s="140" t="s">
        <v>18</v>
      </c>
      <c r="F45" s="141">
        <v>0</v>
      </c>
      <c r="G45" s="142">
        <f t="shared" si="13"/>
        <v>0</v>
      </c>
      <c r="H45" s="141">
        <v>0</v>
      </c>
      <c r="I45" s="142">
        <f t="shared" si="14"/>
        <v>0</v>
      </c>
      <c r="J45" s="141">
        <v>0</v>
      </c>
      <c r="K45" s="142">
        <f t="shared" si="15"/>
        <v>0</v>
      </c>
      <c r="L45" s="155">
        <v>0</v>
      </c>
      <c r="M45" s="158">
        <f t="shared" si="16"/>
        <v>0</v>
      </c>
      <c r="N45" s="155">
        <v>0</v>
      </c>
      <c r="O45" s="142">
        <f t="shared" si="17"/>
        <v>0</v>
      </c>
      <c r="P45" s="143">
        <f t="shared" si="18"/>
        <v>0</v>
      </c>
      <c r="Q45" s="6"/>
      <c r="R45" s="6">
        <f t="shared" si="20"/>
        <v>0</v>
      </c>
      <c r="S45" s="7"/>
      <c r="T45" s="202">
        <v>11</v>
      </c>
      <c r="U45" s="6">
        <f t="shared" si="5"/>
        <v>0</v>
      </c>
    </row>
    <row r="46" spans="1:21" s="90" customFormat="1" ht="15.75">
      <c r="A46" s="134"/>
      <c r="B46" s="135"/>
      <c r="C46" s="320" t="s">
        <v>210</v>
      </c>
      <c r="D46" s="321"/>
      <c r="E46" s="322"/>
      <c r="F46" s="144"/>
      <c r="G46" s="145"/>
      <c r="H46" s="146"/>
      <c r="I46" s="145"/>
      <c r="J46" s="144"/>
      <c r="K46" s="145"/>
      <c r="L46" s="146"/>
      <c r="M46" s="153"/>
      <c r="N46" s="146"/>
      <c r="O46" s="145"/>
      <c r="P46" s="147"/>
      <c r="Q46" s="136"/>
      <c r="R46" s="136"/>
      <c r="S46" s="134"/>
      <c r="T46" s="206"/>
      <c r="U46" s="109"/>
    </row>
    <row r="47" spans="1:21" s="89" customFormat="1" ht="25.5">
      <c r="A47" s="7"/>
      <c r="B47" s="2">
        <v>1</v>
      </c>
      <c r="C47" s="3" t="s">
        <v>192</v>
      </c>
      <c r="D47" s="9" t="s">
        <v>206</v>
      </c>
      <c r="E47" s="29" t="s">
        <v>17</v>
      </c>
      <c r="F47" s="141">
        <v>0</v>
      </c>
      <c r="G47" s="142">
        <f t="shared" ref="G47:G52" si="21">F47*4</f>
        <v>0</v>
      </c>
      <c r="H47" s="141">
        <v>0</v>
      </c>
      <c r="I47" s="142">
        <f t="shared" ref="I47:I52" si="22">H47*2</f>
        <v>0</v>
      </c>
      <c r="J47" s="141">
        <v>0</v>
      </c>
      <c r="K47" s="142">
        <f t="shared" ref="K47:K52" si="23">J47*3</f>
        <v>0</v>
      </c>
      <c r="L47" s="155">
        <v>0</v>
      </c>
      <c r="M47" s="158">
        <f t="shared" ref="M47:M52" si="24">L47</f>
        <v>0</v>
      </c>
      <c r="N47" s="155">
        <v>0</v>
      </c>
      <c r="O47" s="142">
        <f t="shared" ref="O47:O52" si="25">N47</f>
        <v>0</v>
      </c>
      <c r="P47" s="143">
        <f t="shared" ref="P47:P52" si="26">G47+I47+K47+M47+O47</f>
        <v>0</v>
      </c>
      <c r="Q47" s="109"/>
      <c r="R47" s="6">
        <f t="shared" ref="R47:R52" si="27">P47*Q47</f>
        <v>0</v>
      </c>
      <c r="S47" s="7"/>
      <c r="T47" s="202">
        <v>0</v>
      </c>
      <c r="U47" s="6">
        <f t="shared" si="5"/>
        <v>0</v>
      </c>
    </row>
    <row r="48" spans="1:21" s="89" customFormat="1" ht="38.25">
      <c r="A48" s="7"/>
      <c r="B48" s="8">
        <f>(B47+1)</f>
        <v>2</v>
      </c>
      <c r="C48" s="25" t="s">
        <v>211</v>
      </c>
      <c r="D48" s="26"/>
      <c r="E48" s="48" t="s">
        <v>18</v>
      </c>
      <c r="F48" s="141">
        <v>0</v>
      </c>
      <c r="G48" s="142">
        <f t="shared" si="21"/>
        <v>0</v>
      </c>
      <c r="H48" s="141">
        <v>0</v>
      </c>
      <c r="I48" s="142">
        <f t="shared" si="22"/>
        <v>0</v>
      </c>
      <c r="J48" s="141">
        <v>0</v>
      </c>
      <c r="K48" s="142">
        <f t="shared" si="23"/>
        <v>0</v>
      </c>
      <c r="L48" s="155">
        <v>0</v>
      </c>
      <c r="M48" s="158">
        <f t="shared" si="24"/>
        <v>0</v>
      </c>
      <c r="N48" s="155">
        <v>0</v>
      </c>
      <c r="O48" s="142">
        <f t="shared" si="25"/>
        <v>0</v>
      </c>
      <c r="P48" s="143">
        <f t="shared" si="26"/>
        <v>0</v>
      </c>
      <c r="Q48" s="6"/>
      <c r="R48" s="6">
        <f t="shared" si="27"/>
        <v>0</v>
      </c>
      <c r="S48" s="7"/>
      <c r="T48" s="202">
        <v>9</v>
      </c>
      <c r="U48" s="6">
        <f t="shared" si="5"/>
        <v>0</v>
      </c>
    </row>
    <row r="49" spans="1:21" s="89" customFormat="1" ht="25.5">
      <c r="A49" s="7"/>
      <c r="B49" s="8">
        <f>(B48+1)</f>
        <v>3</v>
      </c>
      <c r="C49" s="25" t="s">
        <v>245</v>
      </c>
      <c r="D49" s="26"/>
      <c r="E49" s="48" t="s">
        <v>18</v>
      </c>
      <c r="F49" s="141">
        <v>0</v>
      </c>
      <c r="G49" s="142">
        <f t="shared" si="21"/>
        <v>0</v>
      </c>
      <c r="H49" s="141">
        <v>0</v>
      </c>
      <c r="I49" s="142">
        <f t="shared" si="22"/>
        <v>0</v>
      </c>
      <c r="J49" s="141">
        <v>0</v>
      </c>
      <c r="K49" s="142">
        <f t="shared" si="23"/>
        <v>0</v>
      </c>
      <c r="L49" s="155">
        <v>0</v>
      </c>
      <c r="M49" s="158">
        <f t="shared" si="24"/>
        <v>0</v>
      </c>
      <c r="N49" s="155">
        <v>0</v>
      </c>
      <c r="O49" s="142">
        <f t="shared" si="25"/>
        <v>0</v>
      </c>
      <c r="P49" s="143">
        <f t="shared" si="26"/>
        <v>0</v>
      </c>
      <c r="Q49" s="6"/>
      <c r="R49" s="6">
        <f t="shared" si="27"/>
        <v>0</v>
      </c>
      <c r="S49" s="7"/>
      <c r="T49" s="202">
        <v>9</v>
      </c>
      <c r="U49" s="6">
        <f t="shared" si="5"/>
        <v>0</v>
      </c>
    </row>
    <row r="50" spans="1:21" s="165" customFormat="1" ht="25.5">
      <c r="A50" s="7"/>
      <c r="B50" s="8">
        <f>(B49+1)</f>
        <v>4</v>
      </c>
      <c r="C50" s="25" t="s">
        <v>246</v>
      </c>
      <c r="D50" s="26"/>
      <c r="E50" s="48" t="s">
        <v>18</v>
      </c>
      <c r="F50" s="141">
        <v>0</v>
      </c>
      <c r="G50" s="142">
        <f t="shared" si="21"/>
        <v>0</v>
      </c>
      <c r="H50" s="141">
        <v>0</v>
      </c>
      <c r="I50" s="142">
        <f t="shared" si="22"/>
        <v>0</v>
      </c>
      <c r="J50" s="141">
        <v>0</v>
      </c>
      <c r="K50" s="142">
        <f t="shared" si="23"/>
        <v>0</v>
      </c>
      <c r="L50" s="155">
        <v>44</v>
      </c>
      <c r="M50" s="158">
        <f t="shared" si="24"/>
        <v>44</v>
      </c>
      <c r="N50" s="155">
        <v>42</v>
      </c>
      <c r="O50" s="142">
        <f t="shared" si="25"/>
        <v>42</v>
      </c>
      <c r="P50" s="143">
        <f t="shared" si="26"/>
        <v>86</v>
      </c>
      <c r="Q50" s="6"/>
      <c r="R50" s="6">
        <f t="shared" si="27"/>
        <v>0</v>
      </c>
      <c r="S50" s="7"/>
      <c r="T50" s="202">
        <v>0</v>
      </c>
      <c r="U50" s="6">
        <f t="shared" si="5"/>
        <v>0</v>
      </c>
    </row>
    <row r="51" spans="1:21" s="191" customFormat="1" ht="25.5">
      <c r="A51" s="7"/>
      <c r="B51" s="8">
        <f>(B50+1)</f>
        <v>5</v>
      </c>
      <c r="C51" s="3" t="s">
        <v>247</v>
      </c>
      <c r="D51" s="9"/>
      <c r="E51" s="29" t="s">
        <v>18</v>
      </c>
      <c r="F51" s="141">
        <v>0</v>
      </c>
      <c r="G51" s="142">
        <f t="shared" si="21"/>
        <v>0</v>
      </c>
      <c r="H51" s="141">
        <v>0</v>
      </c>
      <c r="I51" s="142">
        <f t="shared" si="22"/>
        <v>0</v>
      </c>
      <c r="J51" s="141">
        <v>0</v>
      </c>
      <c r="K51" s="142">
        <f t="shared" si="23"/>
        <v>0</v>
      </c>
      <c r="L51" s="155">
        <v>44</v>
      </c>
      <c r="M51" s="158">
        <f t="shared" si="24"/>
        <v>44</v>
      </c>
      <c r="N51" s="155">
        <v>42</v>
      </c>
      <c r="O51" s="142">
        <f t="shared" si="25"/>
        <v>42</v>
      </c>
      <c r="P51" s="143">
        <f t="shared" si="26"/>
        <v>86</v>
      </c>
      <c r="Q51" s="6"/>
      <c r="R51" s="6">
        <f t="shared" si="27"/>
        <v>0</v>
      </c>
      <c r="S51" s="7"/>
      <c r="T51" s="202">
        <v>0</v>
      </c>
      <c r="U51" s="6">
        <f t="shared" si="5"/>
        <v>0</v>
      </c>
    </row>
    <row r="52" spans="1:21" s="89" customFormat="1" ht="26.25" thickBot="1">
      <c r="A52" s="7"/>
      <c r="B52" s="42">
        <f>(B51+1)</f>
        <v>6</v>
      </c>
      <c r="C52" s="46" t="s">
        <v>317</v>
      </c>
      <c r="D52" s="35"/>
      <c r="E52" s="140" t="s">
        <v>18</v>
      </c>
      <c r="F52" s="126">
        <v>0</v>
      </c>
      <c r="G52" s="121">
        <f t="shared" si="21"/>
        <v>0</v>
      </c>
      <c r="H52" s="126">
        <v>0</v>
      </c>
      <c r="I52" s="121">
        <f t="shared" si="22"/>
        <v>0</v>
      </c>
      <c r="J52" s="126">
        <v>0</v>
      </c>
      <c r="K52" s="121">
        <f t="shared" si="23"/>
        <v>0</v>
      </c>
      <c r="L52" s="152">
        <v>0</v>
      </c>
      <c r="M52" s="154">
        <f t="shared" si="24"/>
        <v>0</v>
      </c>
      <c r="N52" s="152">
        <v>0</v>
      </c>
      <c r="O52" s="121">
        <f t="shared" si="25"/>
        <v>0</v>
      </c>
      <c r="P52" s="143">
        <f t="shared" si="26"/>
        <v>0</v>
      </c>
      <c r="Q52" s="6"/>
      <c r="R52" s="6">
        <f t="shared" si="27"/>
        <v>0</v>
      </c>
      <c r="S52" s="7"/>
      <c r="T52" s="202">
        <v>0</v>
      </c>
      <c r="U52" s="6">
        <f t="shared" si="5"/>
        <v>0</v>
      </c>
    </row>
    <row r="53" spans="1:21" s="90" customFormat="1" ht="15.75">
      <c r="A53" s="134"/>
      <c r="B53" s="135"/>
      <c r="C53" s="320" t="s">
        <v>221</v>
      </c>
      <c r="D53" s="321"/>
      <c r="E53" s="322"/>
      <c r="F53" s="144"/>
      <c r="G53" s="145"/>
      <c r="H53" s="146"/>
      <c r="I53" s="145"/>
      <c r="J53" s="144"/>
      <c r="K53" s="145"/>
      <c r="L53" s="146"/>
      <c r="M53" s="153"/>
      <c r="N53" s="146"/>
      <c r="O53" s="145"/>
      <c r="P53" s="147"/>
      <c r="Q53" s="136"/>
      <c r="R53" s="136"/>
      <c r="S53" s="134"/>
      <c r="T53" s="206"/>
      <c r="U53" s="109"/>
    </row>
    <row r="54" spans="1:21" s="89" customFormat="1" ht="25.5">
      <c r="A54" s="7"/>
      <c r="B54" s="2">
        <v>1</v>
      </c>
      <c r="C54" s="3" t="s">
        <v>192</v>
      </c>
      <c r="D54" s="9" t="s">
        <v>206</v>
      </c>
      <c r="E54" s="29" t="s">
        <v>17</v>
      </c>
      <c r="F54" s="141">
        <v>0</v>
      </c>
      <c r="G54" s="142">
        <f t="shared" ref="G54:G59" si="28">F54*4</f>
        <v>0</v>
      </c>
      <c r="H54" s="141">
        <v>0</v>
      </c>
      <c r="I54" s="142">
        <f t="shared" ref="I54:I59" si="29">H54*2</f>
        <v>0</v>
      </c>
      <c r="J54" s="141">
        <v>0</v>
      </c>
      <c r="K54" s="142">
        <f t="shared" ref="K54:K59" si="30">J54*3</f>
        <v>0</v>
      </c>
      <c r="L54" s="155">
        <v>0</v>
      </c>
      <c r="M54" s="158">
        <f t="shared" ref="M54:M59" si="31">L54</f>
        <v>0</v>
      </c>
      <c r="N54" s="155">
        <v>0</v>
      </c>
      <c r="O54" s="142">
        <f t="shared" ref="O54:O59" si="32">N54</f>
        <v>0</v>
      </c>
      <c r="P54" s="143">
        <f t="shared" ref="P54:P59" si="33">G54+I54+K54+M54+O54</f>
        <v>0</v>
      </c>
      <c r="Q54" s="109"/>
      <c r="R54" s="6">
        <f t="shared" ref="R54:R59" si="34">P54*Q54</f>
        <v>0</v>
      </c>
      <c r="S54" s="7"/>
      <c r="T54" s="202">
        <v>590</v>
      </c>
      <c r="U54" s="6">
        <f t="shared" si="5"/>
        <v>0</v>
      </c>
    </row>
    <row r="55" spans="1:21" s="89" customFormat="1">
      <c r="A55" s="7"/>
      <c r="B55" s="8">
        <f>(B54+1)</f>
        <v>2</v>
      </c>
      <c r="C55" s="3" t="s">
        <v>192</v>
      </c>
      <c r="D55" s="9" t="s">
        <v>223</v>
      </c>
      <c r="E55" s="29" t="s">
        <v>17</v>
      </c>
      <c r="F55" s="141">
        <v>0</v>
      </c>
      <c r="G55" s="142">
        <f t="shared" si="28"/>
        <v>0</v>
      </c>
      <c r="H55" s="141">
        <v>0</v>
      </c>
      <c r="I55" s="142">
        <f t="shared" si="29"/>
        <v>0</v>
      </c>
      <c r="J55" s="141">
        <v>0</v>
      </c>
      <c r="K55" s="142">
        <f t="shared" si="30"/>
        <v>0</v>
      </c>
      <c r="L55" s="155">
        <v>0</v>
      </c>
      <c r="M55" s="158">
        <f t="shared" si="31"/>
        <v>0</v>
      </c>
      <c r="N55" s="155">
        <v>0</v>
      </c>
      <c r="O55" s="142">
        <f t="shared" si="32"/>
        <v>0</v>
      </c>
      <c r="P55" s="143">
        <f t="shared" si="33"/>
        <v>0</v>
      </c>
      <c r="Q55" s="109"/>
      <c r="R55" s="6">
        <f t="shared" si="34"/>
        <v>0</v>
      </c>
      <c r="S55" s="7"/>
      <c r="T55" s="202">
        <v>220</v>
      </c>
      <c r="U55" s="6">
        <f t="shared" si="5"/>
        <v>0</v>
      </c>
    </row>
    <row r="56" spans="1:21" s="89" customFormat="1" ht="38.25">
      <c r="A56" s="7"/>
      <c r="B56" s="8">
        <f>(B55+1)</f>
        <v>3</v>
      </c>
      <c r="C56" s="25" t="s">
        <v>222</v>
      </c>
      <c r="D56" s="26"/>
      <c r="E56" s="48" t="s">
        <v>18</v>
      </c>
      <c r="F56" s="141">
        <v>0</v>
      </c>
      <c r="G56" s="142">
        <f t="shared" si="28"/>
        <v>0</v>
      </c>
      <c r="H56" s="141">
        <v>0</v>
      </c>
      <c r="I56" s="142">
        <f t="shared" si="29"/>
        <v>0</v>
      </c>
      <c r="J56" s="141">
        <v>0</v>
      </c>
      <c r="K56" s="142">
        <f t="shared" si="30"/>
        <v>0</v>
      </c>
      <c r="L56" s="155">
        <v>0</v>
      </c>
      <c r="M56" s="158">
        <f t="shared" si="31"/>
        <v>0</v>
      </c>
      <c r="N56" s="155">
        <v>0</v>
      </c>
      <c r="O56" s="142">
        <f t="shared" si="32"/>
        <v>0</v>
      </c>
      <c r="P56" s="143">
        <f t="shared" si="33"/>
        <v>0</v>
      </c>
      <c r="Q56" s="6"/>
      <c r="R56" s="6">
        <f t="shared" si="34"/>
        <v>0</v>
      </c>
      <c r="S56" s="7"/>
      <c r="T56" s="202">
        <v>11</v>
      </c>
      <c r="U56" s="6">
        <f t="shared" si="5"/>
        <v>0</v>
      </c>
    </row>
    <row r="57" spans="1:21" s="89" customFormat="1" ht="25.5">
      <c r="A57" s="7"/>
      <c r="B57" s="8">
        <f>(B56+1)</f>
        <v>4</v>
      </c>
      <c r="C57" s="25" t="s">
        <v>212</v>
      </c>
      <c r="D57" s="26"/>
      <c r="E57" s="48" t="s">
        <v>18</v>
      </c>
      <c r="F57" s="141">
        <v>0</v>
      </c>
      <c r="G57" s="142">
        <f t="shared" si="28"/>
        <v>0</v>
      </c>
      <c r="H57" s="141">
        <v>0</v>
      </c>
      <c r="I57" s="142">
        <f t="shared" si="29"/>
        <v>0</v>
      </c>
      <c r="J57" s="141">
        <v>0</v>
      </c>
      <c r="K57" s="142">
        <f t="shared" si="30"/>
        <v>0</v>
      </c>
      <c r="L57" s="155">
        <v>0</v>
      </c>
      <c r="M57" s="158">
        <f t="shared" si="31"/>
        <v>0</v>
      </c>
      <c r="N57" s="155">
        <v>0</v>
      </c>
      <c r="O57" s="142">
        <f t="shared" si="32"/>
        <v>0</v>
      </c>
      <c r="P57" s="143">
        <f t="shared" si="33"/>
        <v>0</v>
      </c>
      <c r="Q57" s="6"/>
      <c r="R57" s="6">
        <f t="shared" si="34"/>
        <v>0</v>
      </c>
      <c r="S57" s="7"/>
      <c r="T57" s="202">
        <v>22</v>
      </c>
      <c r="U57" s="6">
        <f t="shared" si="5"/>
        <v>0</v>
      </c>
    </row>
    <row r="58" spans="1:21" s="89" customFormat="1" ht="51">
      <c r="A58" s="7"/>
      <c r="B58" s="8">
        <f>(B57+1)</f>
        <v>5</v>
      </c>
      <c r="C58" s="25" t="s">
        <v>225</v>
      </c>
      <c r="D58" s="26"/>
      <c r="E58" s="48" t="s">
        <v>18</v>
      </c>
      <c r="F58" s="141">
        <v>0</v>
      </c>
      <c r="G58" s="142">
        <f t="shared" si="28"/>
        <v>0</v>
      </c>
      <c r="H58" s="141">
        <v>0</v>
      </c>
      <c r="I58" s="142">
        <f t="shared" si="29"/>
        <v>0</v>
      </c>
      <c r="J58" s="141">
        <v>0</v>
      </c>
      <c r="K58" s="142">
        <f t="shared" si="30"/>
        <v>0</v>
      </c>
      <c r="L58" s="155">
        <v>0</v>
      </c>
      <c r="M58" s="158">
        <f t="shared" si="31"/>
        <v>0</v>
      </c>
      <c r="N58" s="155">
        <v>0</v>
      </c>
      <c r="O58" s="142">
        <f t="shared" si="32"/>
        <v>0</v>
      </c>
      <c r="P58" s="143">
        <f t="shared" si="33"/>
        <v>0</v>
      </c>
      <c r="Q58" s="6"/>
      <c r="R58" s="6">
        <f t="shared" si="34"/>
        <v>0</v>
      </c>
      <c r="S58" s="7"/>
      <c r="T58" s="202">
        <v>16</v>
      </c>
      <c r="U58" s="6">
        <f t="shared" si="5"/>
        <v>0</v>
      </c>
    </row>
    <row r="59" spans="1:21" s="89" customFormat="1" ht="39" thickBot="1">
      <c r="A59" s="7"/>
      <c r="B59" s="42">
        <f>(B58+1)</f>
        <v>6</v>
      </c>
      <c r="C59" s="20" t="s">
        <v>224</v>
      </c>
      <c r="D59" s="21"/>
      <c r="E59" s="30" t="s">
        <v>18</v>
      </c>
      <c r="F59" s="141">
        <v>0</v>
      </c>
      <c r="G59" s="142">
        <f t="shared" si="28"/>
        <v>0</v>
      </c>
      <c r="H59" s="141">
        <v>0</v>
      </c>
      <c r="I59" s="142">
        <f t="shared" si="29"/>
        <v>0</v>
      </c>
      <c r="J59" s="141">
        <v>0</v>
      </c>
      <c r="K59" s="142">
        <f t="shared" si="30"/>
        <v>0</v>
      </c>
      <c r="L59" s="155">
        <v>0</v>
      </c>
      <c r="M59" s="158">
        <f t="shared" si="31"/>
        <v>0</v>
      </c>
      <c r="N59" s="155">
        <v>0</v>
      </c>
      <c r="O59" s="142">
        <f t="shared" si="32"/>
        <v>0</v>
      </c>
      <c r="P59" s="143">
        <f t="shared" si="33"/>
        <v>0</v>
      </c>
      <c r="Q59" s="6"/>
      <c r="R59" s="6">
        <f t="shared" si="34"/>
        <v>0</v>
      </c>
      <c r="S59" s="7"/>
      <c r="T59" s="202">
        <v>11</v>
      </c>
      <c r="U59" s="6">
        <f t="shared" si="5"/>
        <v>0</v>
      </c>
    </row>
    <row r="60" spans="1:21" s="166" customFormat="1" ht="15.75">
      <c r="A60" s="134"/>
      <c r="B60" s="112"/>
      <c r="C60" s="320" t="s">
        <v>241</v>
      </c>
      <c r="D60" s="321"/>
      <c r="E60" s="322"/>
      <c r="F60" s="144"/>
      <c r="G60" s="145"/>
      <c r="H60" s="146"/>
      <c r="I60" s="145"/>
      <c r="J60" s="144"/>
      <c r="K60" s="145"/>
      <c r="L60" s="146"/>
      <c r="M60" s="153"/>
      <c r="N60" s="146"/>
      <c r="O60" s="145"/>
      <c r="P60" s="147"/>
      <c r="Q60" s="136"/>
      <c r="R60" s="136"/>
      <c r="S60" s="134"/>
      <c r="T60" s="206"/>
      <c r="U60" s="109"/>
    </row>
    <row r="61" spans="1:21" s="165" customFormat="1" ht="25.5">
      <c r="A61" s="7"/>
      <c r="B61" s="8">
        <v>1</v>
      </c>
      <c r="C61" s="25" t="s">
        <v>242</v>
      </c>
      <c r="D61" s="26"/>
      <c r="E61" s="16" t="s">
        <v>18</v>
      </c>
      <c r="F61" s="126">
        <v>90</v>
      </c>
      <c r="G61" s="121">
        <f>F61*4</f>
        <v>360</v>
      </c>
      <c r="H61" s="126">
        <v>100</v>
      </c>
      <c r="I61" s="121">
        <f>H61*2</f>
        <v>200</v>
      </c>
      <c r="J61" s="126">
        <v>132</v>
      </c>
      <c r="K61" s="121">
        <f>J61*3</f>
        <v>396</v>
      </c>
      <c r="L61" s="152">
        <v>115</v>
      </c>
      <c r="M61" s="154">
        <f>L61</f>
        <v>115</v>
      </c>
      <c r="N61" s="152">
        <v>105</v>
      </c>
      <c r="O61" s="121">
        <f>N61</f>
        <v>105</v>
      </c>
      <c r="P61" s="122">
        <f>G61+I61+K61+M61+O61</f>
        <v>1176</v>
      </c>
      <c r="Q61" s="6"/>
      <c r="R61" s="6">
        <f>P61*Q61</f>
        <v>0</v>
      </c>
      <c r="S61" s="7"/>
      <c r="T61" s="202">
        <v>0</v>
      </c>
      <c r="U61" s="6">
        <f t="shared" si="5"/>
        <v>0</v>
      </c>
    </row>
    <row r="62" spans="1:21" s="165" customFormat="1" ht="51.75" thickBot="1">
      <c r="A62" s="7"/>
      <c r="B62" s="42">
        <f>(B61+1)</f>
        <v>2</v>
      </c>
      <c r="C62" s="20" t="s">
        <v>244</v>
      </c>
      <c r="D62" s="21"/>
      <c r="E62" s="172" t="s">
        <v>18</v>
      </c>
      <c r="F62" s="127">
        <v>22</v>
      </c>
      <c r="G62" s="124">
        <f>F62*4</f>
        <v>88</v>
      </c>
      <c r="H62" s="127">
        <v>26</v>
      </c>
      <c r="I62" s="124">
        <f>H62*2</f>
        <v>52</v>
      </c>
      <c r="J62" s="127">
        <v>34</v>
      </c>
      <c r="K62" s="124">
        <f>J62*3</f>
        <v>102</v>
      </c>
      <c r="L62" s="157">
        <v>39</v>
      </c>
      <c r="M62" s="123">
        <f>L62</f>
        <v>39</v>
      </c>
      <c r="N62" s="157">
        <v>37</v>
      </c>
      <c r="O62" s="124">
        <f>N62</f>
        <v>37</v>
      </c>
      <c r="P62" s="125">
        <f>G62+I62+K62+M62+O62</f>
        <v>318</v>
      </c>
      <c r="Q62" s="6"/>
      <c r="R62" s="6">
        <f>P62*Q62</f>
        <v>0</v>
      </c>
      <c r="S62" s="7"/>
      <c r="T62" s="203">
        <v>0</v>
      </c>
      <c r="U62" s="6">
        <f t="shared" si="5"/>
        <v>0</v>
      </c>
    </row>
    <row r="64" spans="1:21">
      <c r="D64" s="70"/>
      <c r="F64" s="70"/>
      <c r="G64" s="70"/>
      <c r="H64" s="70"/>
      <c r="I64" s="70"/>
      <c r="J64" s="70"/>
      <c r="K64" s="70"/>
      <c r="L64" s="70"/>
      <c r="M64" s="70"/>
      <c r="N64" s="70"/>
      <c r="O64" s="70"/>
      <c r="P64" s="70"/>
      <c r="Q64" s="19" t="s">
        <v>25</v>
      </c>
      <c r="R64" s="19">
        <f>SUM(R7:R62)</f>
        <v>0</v>
      </c>
      <c r="U64" s="19">
        <f>SUM(U6:U62)</f>
        <v>0</v>
      </c>
    </row>
  </sheetData>
  <mergeCells count="13">
    <mergeCell ref="C15:E15"/>
    <mergeCell ref="C60:E60"/>
    <mergeCell ref="C18:E18"/>
    <mergeCell ref="C23:E23"/>
    <mergeCell ref="C36:E36"/>
    <mergeCell ref="C46:E46"/>
    <mergeCell ref="C29:E29"/>
    <mergeCell ref="C53:E53"/>
    <mergeCell ref="B1:F1"/>
    <mergeCell ref="B2:F2"/>
    <mergeCell ref="F4:P4"/>
    <mergeCell ref="C6:E6"/>
    <mergeCell ref="C12:E12"/>
  </mergeCells>
  <pageMargins left="0.74803149606299213" right="0.74803149606299213" top="0.98425196850393704" bottom="0.98425196850393704" header="0" footer="0"/>
  <pageSetup paperSize="8"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
  <sheetViews>
    <sheetView zoomScaleNormal="100" workbookViewId="0">
      <pane xSplit="1" ySplit="5" topLeftCell="B12" activePane="bottomRight" state="frozen"/>
      <selection pane="topRight" activeCell="B1" sqref="B1"/>
      <selection pane="bottomLeft" activeCell="A6" sqref="A6"/>
      <selection pane="bottomRight" activeCell="M12" sqref="M12"/>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6384" width="9.140625" style="70"/>
  </cols>
  <sheetData>
    <row r="1" spans="1:22" s="68" customFormat="1">
      <c r="B1" s="315" t="s">
        <v>137</v>
      </c>
      <c r="C1" s="302"/>
      <c r="D1" s="302"/>
      <c r="E1" s="302"/>
      <c r="F1" s="302"/>
      <c r="G1" s="11"/>
      <c r="H1" s="11"/>
      <c r="I1" s="11"/>
      <c r="J1" s="84"/>
      <c r="K1" s="84"/>
      <c r="L1" s="84"/>
      <c r="M1" s="84"/>
      <c r="N1" s="84"/>
      <c r="O1" s="84"/>
      <c r="P1" s="84"/>
      <c r="Q1" s="11"/>
      <c r="R1" s="11"/>
    </row>
    <row r="2" spans="1:22" ht="25.5" customHeight="1">
      <c r="B2" s="303" t="s">
        <v>110</v>
      </c>
      <c r="C2" s="303"/>
      <c r="D2" s="303"/>
      <c r="E2" s="303"/>
      <c r="F2" s="303"/>
      <c r="G2" s="6"/>
      <c r="H2" s="6"/>
      <c r="I2" s="6"/>
      <c r="J2" s="86"/>
      <c r="K2" s="86"/>
      <c r="L2" s="86"/>
      <c r="M2" s="86"/>
      <c r="N2" s="86"/>
      <c r="O2" s="86"/>
      <c r="P2" s="86"/>
    </row>
    <row r="3" spans="1:22" ht="13.5" thickBot="1">
      <c r="B3" s="12"/>
    </row>
    <row r="4" spans="1:22" s="84" customFormat="1" ht="14.25" customHeight="1">
      <c r="B4" s="112" t="s">
        <v>1</v>
      </c>
      <c r="C4" s="87" t="s">
        <v>2</v>
      </c>
      <c r="D4" s="113" t="s">
        <v>3</v>
      </c>
      <c r="E4" s="114" t="s">
        <v>162</v>
      </c>
      <c r="F4" s="305" t="s">
        <v>14</v>
      </c>
      <c r="G4" s="306"/>
      <c r="H4" s="306"/>
      <c r="I4" s="306"/>
      <c r="J4" s="306"/>
      <c r="K4" s="306"/>
      <c r="L4" s="306"/>
      <c r="M4" s="306"/>
      <c r="N4" s="306"/>
      <c r="O4" s="306"/>
      <c r="P4" s="307"/>
      <c r="Q4" s="13" t="s">
        <v>163</v>
      </c>
      <c r="R4" s="13" t="s">
        <v>370</v>
      </c>
      <c r="S4" s="23"/>
      <c r="T4" s="207" t="s">
        <v>14</v>
      </c>
      <c r="U4" s="13" t="s">
        <v>160</v>
      </c>
    </row>
    <row r="5" spans="1:22"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35" t="s">
        <v>372</v>
      </c>
      <c r="U5" s="199" t="s">
        <v>372</v>
      </c>
    </row>
    <row r="6" spans="1:22" ht="65.25">
      <c r="A6" s="7"/>
      <c r="B6" s="2">
        <v>1</v>
      </c>
      <c r="C6" s="2" t="s">
        <v>386</v>
      </c>
      <c r="D6" s="43" t="s">
        <v>517</v>
      </c>
      <c r="E6" s="4" t="s">
        <v>17</v>
      </c>
      <c r="F6" s="126">
        <v>20</v>
      </c>
      <c r="G6" s="121">
        <f>F6*4</f>
        <v>80</v>
      </c>
      <c r="H6" s="126">
        <v>10</v>
      </c>
      <c r="I6" s="121">
        <f>H6*2</f>
        <v>20</v>
      </c>
      <c r="J6" s="126">
        <v>30</v>
      </c>
      <c r="K6" s="121">
        <f>J6*3</f>
        <v>90</v>
      </c>
      <c r="L6" s="126">
        <v>0</v>
      </c>
      <c r="M6" s="121">
        <f>L6</f>
        <v>0</v>
      </c>
      <c r="N6" s="126">
        <v>0</v>
      </c>
      <c r="O6" s="121">
        <f>N6</f>
        <v>0</v>
      </c>
      <c r="P6" s="122">
        <f>G6+I6+K6+M6+O6</f>
        <v>190</v>
      </c>
      <c r="Q6" s="109"/>
      <c r="R6" s="6">
        <f t="shared" ref="R6:R14" si="0">P6*Q6</f>
        <v>0</v>
      </c>
      <c r="S6" s="7"/>
      <c r="T6" s="234">
        <v>0</v>
      </c>
      <c r="U6" s="6">
        <f t="shared" ref="U6:U14" si="1">Q6*T6</f>
        <v>0</v>
      </c>
    </row>
    <row r="7" spans="1:22" ht="27">
      <c r="A7" s="7"/>
      <c r="B7" s="2">
        <f>(B6+1)</f>
        <v>2</v>
      </c>
      <c r="C7" s="14" t="s">
        <v>385</v>
      </c>
      <c r="D7" s="15" t="s">
        <v>30</v>
      </c>
      <c r="E7" s="5" t="s">
        <v>17</v>
      </c>
      <c r="F7" s="126">
        <v>15</v>
      </c>
      <c r="G7" s="121">
        <f t="shared" ref="G7:G14" si="2">F7*4</f>
        <v>60</v>
      </c>
      <c r="H7" s="126">
        <v>15</v>
      </c>
      <c r="I7" s="121">
        <f t="shared" ref="I7:I14" si="3">H7*2</f>
        <v>30</v>
      </c>
      <c r="J7" s="126">
        <v>15</v>
      </c>
      <c r="K7" s="121">
        <f t="shared" ref="K7:K14" si="4">J7*3</f>
        <v>45</v>
      </c>
      <c r="L7" s="126">
        <v>0</v>
      </c>
      <c r="M7" s="121">
        <f t="shared" ref="M7:M14" si="5">L7</f>
        <v>0</v>
      </c>
      <c r="N7" s="126">
        <v>0</v>
      </c>
      <c r="O7" s="121">
        <f t="shared" ref="O7:O14" si="6">N7</f>
        <v>0</v>
      </c>
      <c r="P7" s="122">
        <f t="shared" ref="P7:P14" si="7">G7+I7+K7+M7+O7</f>
        <v>135</v>
      </c>
      <c r="R7" s="6">
        <f t="shared" si="0"/>
        <v>0</v>
      </c>
      <c r="S7" s="7"/>
      <c r="T7" s="223">
        <v>0</v>
      </c>
      <c r="U7" s="6">
        <f t="shared" si="1"/>
        <v>0</v>
      </c>
    </row>
    <row r="8" spans="1:22" s="191" customFormat="1" ht="27">
      <c r="A8" s="7"/>
      <c r="B8" s="2">
        <f t="shared" ref="B8:B13" si="8">(B7+1)</f>
        <v>3</v>
      </c>
      <c r="C8" s="14" t="s">
        <v>384</v>
      </c>
      <c r="D8" s="15" t="s">
        <v>387</v>
      </c>
      <c r="E8" s="5" t="s">
        <v>17</v>
      </c>
      <c r="F8" s="126">
        <v>30</v>
      </c>
      <c r="G8" s="121">
        <f t="shared" si="2"/>
        <v>120</v>
      </c>
      <c r="H8" s="126">
        <v>30</v>
      </c>
      <c r="I8" s="121">
        <f t="shared" si="3"/>
        <v>60</v>
      </c>
      <c r="J8" s="126">
        <v>30</v>
      </c>
      <c r="K8" s="121">
        <f t="shared" si="4"/>
        <v>90</v>
      </c>
      <c r="L8" s="126">
        <v>0</v>
      </c>
      <c r="M8" s="121">
        <f t="shared" si="5"/>
        <v>0</v>
      </c>
      <c r="N8" s="126">
        <v>0</v>
      </c>
      <c r="O8" s="121">
        <f>N8</f>
        <v>0</v>
      </c>
      <c r="P8" s="122">
        <f t="shared" si="7"/>
        <v>270</v>
      </c>
      <c r="Q8" s="6"/>
      <c r="R8" s="6">
        <f t="shared" si="0"/>
        <v>0</v>
      </c>
      <c r="S8" s="7"/>
      <c r="T8" s="223">
        <v>0</v>
      </c>
      <c r="U8" s="6">
        <f t="shared" si="1"/>
        <v>0</v>
      </c>
    </row>
    <row r="9" spans="1:22" ht="25.5">
      <c r="A9" s="7"/>
      <c r="B9" s="2">
        <f t="shared" si="8"/>
        <v>4</v>
      </c>
      <c r="C9" s="14" t="s">
        <v>324</v>
      </c>
      <c r="D9" s="15"/>
      <c r="E9" s="4" t="s">
        <v>18</v>
      </c>
      <c r="F9" s="126">
        <v>2</v>
      </c>
      <c r="G9" s="121">
        <f t="shared" si="2"/>
        <v>8</v>
      </c>
      <c r="H9" s="126">
        <v>1</v>
      </c>
      <c r="I9" s="121">
        <f t="shared" si="3"/>
        <v>2</v>
      </c>
      <c r="J9" s="126">
        <v>3</v>
      </c>
      <c r="K9" s="121">
        <f t="shared" si="4"/>
        <v>9</v>
      </c>
      <c r="L9" s="126">
        <v>0</v>
      </c>
      <c r="M9" s="121">
        <f t="shared" si="5"/>
        <v>0</v>
      </c>
      <c r="N9" s="126">
        <v>0</v>
      </c>
      <c r="O9" s="121">
        <f t="shared" si="6"/>
        <v>0</v>
      </c>
      <c r="P9" s="122">
        <f t="shared" si="7"/>
        <v>19</v>
      </c>
      <c r="R9" s="6">
        <f t="shared" si="0"/>
        <v>0</v>
      </c>
      <c r="S9" s="7"/>
      <c r="T9" s="223">
        <v>0</v>
      </c>
      <c r="U9" s="6">
        <f t="shared" si="1"/>
        <v>0</v>
      </c>
    </row>
    <row r="10" spans="1:22" ht="242.25">
      <c r="A10" s="7"/>
      <c r="B10" s="2">
        <f t="shared" si="8"/>
        <v>5</v>
      </c>
      <c r="C10" s="25" t="s">
        <v>382</v>
      </c>
      <c r="D10" s="26" t="s">
        <v>518</v>
      </c>
      <c r="E10" s="4" t="s">
        <v>18</v>
      </c>
      <c r="F10" s="126">
        <v>0</v>
      </c>
      <c r="G10" s="121">
        <f t="shared" si="2"/>
        <v>0</v>
      </c>
      <c r="H10" s="126">
        <v>1</v>
      </c>
      <c r="I10" s="121">
        <f t="shared" si="3"/>
        <v>2</v>
      </c>
      <c r="J10" s="126">
        <v>0</v>
      </c>
      <c r="K10" s="121">
        <f t="shared" si="4"/>
        <v>0</v>
      </c>
      <c r="L10" s="126">
        <v>0</v>
      </c>
      <c r="M10" s="121">
        <f t="shared" si="5"/>
        <v>0</v>
      </c>
      <c r="N10" s="126">
        <v>0</v>
      </c>
      <c r="O10" s="121">
        <f t="shared" si="6"/>
        <v>0</v>
      </c>
      <c r="P10" s="122">
        <f t="shared" si="7"/>
        <v>2</v>
      </c>
      <c r="R10" s="6">
        <f t="shared" si="0"/>
        <v>0</v>
      </c>
      <c r="S10" s="7"/>
      <c r="T10" s="223">
        <v>0</v>
      </c>
      <c r="U10" s="6">
        <f t="shared" si="1"/>
        <v>0</v>
      </c>
    </row>
    <row r="11" spans="1:22" s="191" customFormat="1" ht="242.25">
      <c r="A11" s="7"/>
      <c r="B11" s="2">
        <f t="shared" si="8"/>
        <v>6</v>
      </c>
      <c r="C11" s="25" t="s">
        <v>381</v>
      </c>
      <c r="D11" s="26" t="s">
        <v>541</v>
      </c>
      <c r="E11" s="4" t="s">
        <v>18</v>
      </c>
      <c r="F11" s="126">
        <v>1</v>
      </c>
      <c r="G11" s="121">
        <f t="shared" si="2"/>
        <v>4</v>
      </c>
      <c r="H11" s="126">
        <v>0</v>
      </c>
      <c r="I11" s="121">
        <f t="shared" si="3"/>
        <v>0</v>
      </c>
      <c r="J11" s="126">
        <v>0</v>
      </c>
      <c r="K11" s="121">
        <f t="shared" si="4"/>
        <v>0</v>
      </c>
      <c r="L11" s="126">
        <v>0</v>
      </c>
      <c r="M11" s="121">
        <f t="shared" si="5"/>
        <v>0</v>
      </c>
      <c r="N11" s="126">
        <v>0</v>
      </c>
      <c r="O11" s="121">
        <f>N11</f>
        <v>0</v>
      </c>
      <c r="P11" s="122">
        <f t="shared" si="7"/>
        <v>4</v>
      </c>
      <c r="Q11" s="6"/>
      <c r="R11" s="6">
        <f t="shared" si="0"/>
        <v>0</v>
      </c>
      <c r="S11" s="7"/>
      <c r="T11" s="223">
        <v>0</v>
      </c>
      <c r="U11" s="6">
        <f t="shared" si="1"/>
        <v>0</v>
      </c>
      <c r="V11" s="233"/>
    </row>
    <row r="12" spans="1:22" s="191" customFormat="1" ht="255">
      <c r="A12" s="7"/>
      <c r="B12" s="2">
        <f t="shared" si="8"/>
        <v>7</v>
      </c>
      <c r="C12" s="25" t="s">
        <v>383</v>
      </c>
      <c r="D12" s="26" t="s">
        <v>542</v>
      </c>
      <c r="E12" s="4" t="s">
        <v>18</v>
      </c>
      <c r="F12" s="126">
        <v>0</v>
      </c>
      <c r="G12" s="121">
        <f t="shared" si="2"/>
        <v>0</v>
      </c>
      <c r="H12" s="126">
        <v>0</v>
      </c>
      <c r="I12" s="121">
        <f t="shared" si="3"/>
        <v>0</v>
      </c>
      <c r="J12" s="126">
        <v>1</v>
      </c>
      <c r="K12" s="121">
        <f t="shared" si="4"/>
        <v>3</v>
      </c>
      <c r="L12" s="126">
        <v>0</v>
      </c>
      <c r="M12" s="121">
        <f t="shared" si="5"/>
        <v>0</v>
      </c>
      <c r="N12" s="126">
        <v>0</v>
      </c>
      <c r="O12" s="121">
        <f>N12</f>
        <v>0</v>
      </c>
      <c r="P12" s="122">
        <f t="shared" si="7"/>
        <v>3</v>
      </c>
      <c r="Q12" s="6"/>
      <c r="R12" s="6">
        <f t="shared" si="0"/>
        <v>0</v>
      </c>
      <c r="S12" s="7"/>
      <c r="T12" s="223">
        <v>0</v>
      </c>
      <c r="U12" s="6">
        <f t="shared" si="1"/>
        <v>0</v>
      </c>
    </row>
    <row r="13" spans="1:22" s="49" customFormat="1" ht="89.25">
      <c r="A13" s="55"/>
      <c r="B13" s="2">
        <f t="shared" si="8"/>
        <v>8</v>
      </c>
      <c r="C13" s="2" t="s">
        <v>148</v>
      </c>
      <c r="D13" s="40"/>
      <c r="E13" s="29" t="s">
        <v>20</v>
      </c>
      <c r="F13" s="126">
        <v>1</v>
      </c>
      <c r="G13" s="121">
        <f t="shared" si="2"/>
        <v>4</v>
      </c>
      <c r="H13" s="126">
        <v>1</v>
      </c>
      <c r="I13" s="121">
        <f t="shared" si="3"/>
        <v>2</v>
      </c>
      <c r="J13" s="126">
        <v>1</v>
      </c>
      <c r="K13" s="121">
        <f t="shared" si="4"/>
        <v>3</v>
      </c>
      <c r="L13" s="126">
        <v>0</v>
      </c>
      <c r="M13" s="121">
        <f t="shared" si="5"/>
        <v>0</v>
      </c>
      <c r="N13" s="126">
        <v>0</v>
      </c>
      <c r="O13" s="121">
        <f t="shared" si="6"/>
        <v>0</v>
      </c>
      <c r="P13" s="122">
        <f t="shared" si="7"/>
        <v>9</v>
      </c>
      <c r="Q13" s="6"/>
      <c r="R13" s="6">
        <f t="shared" si="0"/>
        <v>0</v>
      </c>
      <c r="S13" s="55"/>
      <c r="T13" s="223">
        <v>0</v>
      </c>
      <c r="U13" s="6">
        <f t="shared" si="1"/>
        <v>0</v>
      </c>
    </row>
    <row r="14" spans="1:22" ht="51.75" thickBot="1">
      <c r="A14" s="7"/>
      <c r="B14" s="17">
        <f>(B13+1)</f>
        <v>9</v>
      </c>
      <c r="C14" s="18" t="s">
        <v>121</v>
      </c>
      <c r="D14" s="35"/>
      <c r="E14" s="46" t="s">
        <v>20</v>
      </c>
      <c r="F14" s="127">
        <v>1</v>
      </c>
      <c r="G14" s="123">
        <f t="shared" si="2"/>
        <v>4</v>
      </c>
      <c r="H14" s="127">
        <v>1</v>
      </c>
      <c r="I14" s="124">
        <f t="shared" si="3"/>
        <v>2</v>
      </c>
      <c r="J14" s="127">
        <v>1</v>
      </c>
      <c r="K14" s="124">
        <f t="shared" si="4"/>
        <v>3</v>
      </c>
      <c r="L14" s="127">
        <v>0</v>
      </c>
      <c r="M14" s="124">
        <f t="shared" si="5"/>
        <v>0</v>
      </c>
      <c r="N14" s="127">
        <v>0</v>
      </c>
      <c r="O14" s="124">
        <f t="shared" si="6"/>
        <v>0</v>
      </c>
      <c r="P14" s="125">
        <f t="shared" si="7"/>
        <v>9</v>
      </c>
      <c r="R14" s="6">
        <f t="shared" si="0"/>
        <v>0</v>
      </c>
      <c r="S14" s="7"/>
      <c r="T14" s="236">
        <v>0</v>
      </c>
      <c r="U14" s="6">
        <f t="shared" si="1"/>
        <v>0</v>
      </c>
    </row>
    <row r="16" spans="1:22">
      <c r="Q16" s="19" t="s">
        <v>25</v>
      </c>
      <c r="R16" s="19">
        <f>SUM(R6:R14)</f>
        <v>0</v>
      </c>
      <c r="U16" s="19">
        <f>SUM(U6:U14)</f>
        <v>0</v>
      </c>
    </row>
  </sheetData>
  <mergeCells count="3">
    <mergeCell ref="B2:F2"/>
    <mergeCell ref="B1:F1"/>
    <mergeCell ref="F4:P4"/>
  </mergeCells>
  <pageMargins left="0.74803149606299213" right="0.74803149606299213" top="0.98425196850393704" bottom="0.98425196850393704" header="0" footer="0"/>
  <pageSetup paperSize="8"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zoomScaleNormal="100" workbookViewId="0">
      <pane xSplit="1" ySplit="5" topLeftCell="B13" activePane="bottomRight" state="frozen"/>
      <selection pane="topRight" activeCell="B1" sqref="B1"/>
      <selection pane="bottomLeft" activeCell="A6" sqref="A6"/>
      <selection pane="bottomRight" activeCell="U20" sqref="U20"/>
    </sheetView>
  </sheetViews>
  <sheetFormatPr defaultRowHeight="12.75"/>
  <cols>
    <col min="1" max="1" width="1.5703125" style="191" customWidth="1"/>
    <col min="2" max="2" width="4.7109375" style="191" customWidth="1"/>
    <col min="3" max="3" width="27.42578125" style="191" customWidth="1"/>
    <col min="4" max="4" width="15.42578125" style="10" customWidth="1"/>
    <col min="5" max="5" width="6.140625" style="191"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5.28515625" style="6" customWidth="1"/>
    <col min="20" max="20" width="11.7109375" style="6" customWidth="1"/>
    <col min="21" max="21" width="10.7109375" customWidth="1"/>
  </cols>
  <sheetData>
    <row r="1" spans="1:21">
      <c r="A1" s="190"/>
      <c r="B1" s="315" t="s">
        <v>390</v>
      </c>
      <c r="C1" s="302"/>
      <c r="D1" s="302"/>
      <c r="E1" s="302"/>
      <c r="F1" s="302"/>
      <c r="G1" s="11"/>
      <c r="H1" s="11"/>
      <c r="I1" s="11"/>
      <c r="J1" s="190"/>
      <c r="K1" s="190"/>
      <c r="L1" s="190"/>
      <c r="M1" s="190"/>
      <c r="N1" s="190"/>
      <c r="O1" s="190"/>
      <c r="P1" s="190"/>
      <c r="Q1" s="11"/>
      <c r="R1" s="11"/>
      <c r="S1" s="11"/>
      <c r="T1" s="11"/>
    </row>
    <row r="2" spans="1:21" ht="27" customHeight="1">
      <c r="B2" s="303" t="s">
        <v>325</v>
      </c>
      <c r="C2" s="303"/>
      <c r="D2" s="303"/>
      <c r="E2" s="303"/>
      <c r="F2" s="303"/>
      <c r="G2" s="6"/>
      <c r="H2" s="6"/>
      <c r="I2" s="6"/>
      <c r="J2" s="191"/>
      <c r="K2" s="191"/>
      <c r="L2" s="191"/>
      <c r="M2" s="191"/>
      <c r="N2" s="191"/>
      <c r="O2" s="191"/>
      <c r="P2" s="191"/>
    </row>
    <row r="3" spans="1:21" ht="13.5" thickBot="1">
      <c r="B3" s="12"/>
    </row>
    <row r="4" spans="1:21" ht="25.5">
      <c r="A4" s="190"/>
      <c r="B4" s="112" t="s">
        <v>1</v>
      </c>
      <c r="C4" s="192" t="s">
        <v>2</v>
      </c>
      <c r="D4" s="113" t="s">
        <v>3</v>
      </c>
      <c r="E4" s="114" t="s">
        <v>162</v>
      </c>
      <c r="F4" s="305" t="s">
        <v>14</v>
      </c>
      <c r="G4" s="306"/>
      <c r="H4" s="306"/>
      <c r="I4" s="306"/>
      <c r="J4" s="306"/>
      <c r="K4" s="306"/>
      <c r="L4" s="306"/>
      <c r="M4" s="306"/>
      <c r="N4" s="306"/>
      <c r="O4" s="306"/>
      <c r="P4" s="307"/>
      <c r="Q4" s="13" t="s">
        <v>163</v>
      </c>
      <c r="R4" s="13" t="s">
        <v>370</v>
      </c>
      <c r="S4" s="23"/>
      <c r="T4" s="207" t="s">
        <v>14</v>
      </c>
      <c r="U4" s="13" t="s">
        <v>160</v>
      </c>
    </row>
    <row r="5" spans="1:2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35" t="s">
        <v>372</v>
      </c>
      <c r="U5" s="199" t="s">
        <v>372</v>
      </c>
    </row>
    <row r="6" spans="1:21" ht="25.5">
      <c r="A6" s="7"/>
      <c r="B6" s="2">
        <v>1</v>
      </c>
      <c r="C6" s="5" t="s">
        <v>9</v>
      </c>
      <c r="D6" s="4" t="s">
        <v>223</v>
      </c>
      <c r="E6" s="4" t="s">
        <v>17</v>
      </c>
      <c r="F6" s="141">
        <v>0</v>
      </c>
      <c r="G6" s="142">
        <f>F6*4</f>
        <v>0</v>
      </c>
      <c r="H6" s="141">
        <v>0</v>
      </c>
      <c r="I6" s="142">
        <f>H6*2</f>
        <v>0</v>
      </c>
      <c r="J6" s="141">
        <v>0</v>
      </c>
      <c r="K6" s="142">
        <f>J6*3</f>
        <v>0</v>
      </c>
      <c r="L6" s="155">
        <v>0</v>
      </c>
      <c r="M6" s="158">
        <f>L6</f>
        <v>0</v>
      </c>
      <c r="N6" s="155">
        <v>0</v>
      </c>
      <c r="O6" s="142">
        <f>N6</f>
        <v>0</v>
      </c>
      <c r="P6" s="143">
        <f>G6+I6+K6+M6+O6</f>
        <v>0</v>
      </c>
      <c r="Q6" s="295"/>
      <c r="R6" s="6">
        <f>P6*Q6</f>
        <v>0</v>
      </c>
      <c r="S6" s="237"/>
      <c r="T6" s="208">
        <v>70</v>
      </c>
      <c r="U6" s="6">
        <f>Q6*T6</f>
        <v>0</v>
      </c>
    </row>
    <row r="7" spans="1:21" ht="51">
      <c r="A7" s="7"/>
      <c r="B7" s="2">
        <f>(B6+1)</f>
        <v>2</v>
      </c>
      <c r="C7" s="2" t="s">
        <v>395</v>
      </c>
      <c r="D7" s="43" t="s">
        <v>519</v>
      </c>
      <c r="E7" s="4" t="s">
        <v>18</v>
      </c>
      <c r="F7" s="141">
        <v>0</v>
      </c>
      <c r="G7" s="142">
        <f t="shared" ref="G7:G18" si="0">F7*4</f>
        <v>0</v>
      </c>
      <c r="H7" s="141">
        <v>0</v>
      </c>
      <c r="I7" s="142">
        <f t="shared" ref="I7:I18" si="1">H7*2</f>
        <v>0</v>
      </c>
      <c r="J7" s="141">
        <v>0</v>
      </c>
      <c r="K7" s="142">
        <f t="shared" ref="K7:K18" si="2">J7*3</f>
        <v>0</v>
      </c>
      <c r="L7" s="155">
        <v>0</v>
      </c>
      <c r="M7" s="158">
        <f t="shared" ref="M7:M18" si="3">L7</f>
        <v>0</v>
      </c>
      <c r="N7" s="155">
        <v>0</v>
      </c>
      <c r="O7" s="142">
        <f t="shared" ref="O7:O18" si="4">N7</f>
        <v>0</v>
      </c>
      <c r="P7" s="143">
        <f t="shared" ref="P7:P18" si="5">G7+I7+K7+M7+O7</f>
        <v>0</v>
      </c>
      <c r="Q7" s="256"/>
      <c r="R7" s="6">
        <f t="shared" ref="R7:R18" si="6">P7*Q7</f>
        <v>0</v>
      </c>
      <c r="S7" s="237"/>
      <c r="T7" s="201">
        <v>1</v>
      </c>
      <c r="U7" s="6">
        <f t="shared" ref="U7:U18" si="7">Q7*T7</f>
        <v>0</v>
      </c>
    </row>
    <row r="8" spans="1:21" ht="25.5">
      <c r="A8" s="7"/>
      <c r="B8" s="2">
        <f>(B7+1)</f>
        <v>3</v>
      </c>
      <c r="C8" s="15" t="s">
        <v>396</v>
      </c>
      <c r="D8" s="15" t="s">
        <v>520</v>
      </c>
      <c r="E8" s="5" t="s">
        <v>18</v>
      </c>
      <c r="F8" s="141">
        <v>0</v>
      </c>
      <c r="G8" s="142">
        <f t="shared" si="0"/>
        <v>0</v>
      </c>
      <c r="H8" s="141">
        <v>0</v>
      </c>
      <c r="I8" s="142">
        <f t="shared" si="1"/>
        <v>0</v>
      </c>
      <c r="J8" s="141">
        <v>0</v>
      </c>
      <c r="K8" s="142">
        <f t="shared" si="2"/>
        <v>0</v>
      </c>
      <c r="L8" s="155">
        <v>0</v>
      </c>
      <c r="M8" s="158">
        <f t="shared" si="3"/>
        <v>0</v>
      </c>
      <c r="N8" s="155">
        <v>0</v>
      </c>
      <c r="O8" s="142">
        <f t="shared" si="4"/>
        <v>0</v>
      </c>
      <c r="P8" s="143">
        <f t="shared" si="5"/>
        <v>0</v>
      </c>
      <c r="Q8" s="256"/>
      <c r="R8" s="6">
        <f t="shared" si="6"/>
        <v>0</v>
      </c>
      <c r="S8" s="237"/>
      <c r="T8" s="201">
        <v>1</v>
      </c>
      <c r="U8" s="6">
        <f t="shared" si="7"/>
        <v>0</v>
      </c>
    </row>
    <row r="9" spans="1:21" ht="63.75">
      <c r="A9" s="7"/>
      <c r="B9" s="2">
        <f>(B8+1)</f>
        <v>4</v>
      </c>
      <c r="C9" s="14" t="s">
        <v>397</v>
      </c>
      <c r="D9" s="15" t="s">
        <v>521</v>
      </c>
      <c r="E9" s="5" t="s">
        <v>18</v>
      </c>
      <c r="F9" s="141">
        <v>0</v>
      </c>
      <c r="G9" s="142">
        <f t="shared" si="0"/>
        <v>0</v>
      </c>
      <c r="H9" s="141">
        <v>0</v>
      </c>
      <c r="I9" s="142">
        <f t="shared" si="1"/>
        <v>0</v>
      </c>
      <c r="J9" s="141">
        <v>0</v>
      </c>
      <c r="K9" s="142">
        <f t="shared" si="2"/>
        <v>0</v>
      </c>
      <c r="L9" s="155">
        <v>0</v>
      </c>
      <c r="M9" s="158">
        <f t="shared" si="3"/>
        <v>0</v>
      </c>
      <c r="N9" s="155">
        <v>0</v>
      </c>
      <c r="O9" s="142">
        <f t="shared" si="4"/>
        <v>0</v>
      </c>
      <c r="P9" s="143">
        <f t="shared" si="5"/>
        <v>0</v>
      </c>
      <c r="Q9" s="256"/>
      <c r="R9" s="6">
        <f t="shared" si="6"/>
        <v>0</v>
      </c>
      <c r="S9" s="237"/>
      <c r="T9" s="201">
        <v>1</v>
      </c>
      <c r="U9" s="6">
        <f t="shared" si="7"/>
        <v>0</v>
      </c>
    </row>
    <row r="10" spans="1:21" ht="51">
      <c r="A10" s="7"/>
      <c r="B10" s="2">
        <f t="shared" ref="B10:B18" si="8">(B9+1)</f>
        <v>5</v>
      </c>
      <c r="C10" s="14" t="s">
        <v>398</v>
      </c>
      <c r="D10" s="15" t="s">
        <v>522</v>
      </c>
      <c r="E10" s="5" t="s">
        <v>18</v>
      </c>
      <c r="F10" s="141">
        <v>0</v>
      </c>
      <c r="G10" s="142">
        <f t="shared" si="0"/>
        <v>0</v>
      </c>
      <c r="H10" s="141">
        <v>0</v>
      </c>
      <c r="I10" s="142">
        <f t="shared" si="1"/>
        <v>0</v>
      </c>
      <c r="J10" s="141">
        <v>0</v>
      </c>
      <c r="K10" s="142">
        <f t="shared" si="2"/>
        <v>0</v>
      </c>
      <c r="L10" s="155">
        <v>0</v>
      </c>
      <c r="M10" s="158">
        <f t="shared" si="3"/>
        <v>0</v>
      </c>
      <c r="N10" s="155">
        <v>0</v>
      </c>
      <c r="O10" s="142">
        <f t="shared" si="4"/>
        <v>0</v>
      </c>
      <c r="P10" s="143">
        <f t="shared" si="5"/>
        <v>0</v>
      </c>
      <c r="Q10" s="256"/>
      <c r="R10" s="6">
        <f t="shared" si="6"/>
        <v>0</v>
      </c>
      <c r="S10" s="237"/>
      <c r="T10" s="201">
        <v>1</v>
      </c>
      <c r="U10" s="6">
        <f t="shared" si="7"/>
        <v>0</v>
      </c>
    </row>
    <row r="11" spans="1:21" ht="63.75">
      <c r="A11" s="7"/>
      <c r="B11" s="2">
        <f t="shared" si="8"/>
        <v>6</v>
      </c>
      <c r="C11" s="25" t="s">
        <v>399</v>
      </c>
      <c r="D11" s="26" t="s">
        <v>523</v>
      </c>
      <c r="E11" s="5" t="s">
        <v>18</v>
      </c>
      <c r="F11" s="141">
        <v>0</v>
      </c>
      <c r="G11" s="142">
        <f t="shared" si="0"/>
        <v>0</v>
      </c>
      <c r="H11" s="141">
        <v>0</v>
      </c>
      <c r="I11" s="142">
        <f t="shared" si="1"/>
        <v>0</v>
      </c>
      <c r="J11" s="141">
        <v>0</v>
      </c>
      <c r="K11" s="142">
        <f t="shared" si="2"/>
        <v>0</v>
      </c>
      <c r="L11" s="155">
        <v>0</v>
      </c>
      <c r="M11" s="158">
        <f t="shared" si="3"/>
        <v>0</v>
      </c>
      <c r="N11" s="155">
        <v>0</v>
      </c>
      <c r="O11" s="142">
        <f t="shared" si="4"/>
        <v>0</v>
      </c>
      <c r="P11" s="143">
        <f t="shared" si="5"/>
        <v>0</v>
      </c>
      <c r="Q11" s="256"/>
      <c r="R11" s="6">
        <f t="shared" si="6"/>
        <v>0</v>
      </c>
      <c r="S11" s="237"/>
      <c r="T11" s="201">
        <v>1</v>
      </c>
      <c r="U11" s="6">
        <f t="shared" si="7"/>
        <v>0</v>
      </c>
    </row>
    <row r="12" spans="1:21" ht="216.75">
      <c r="A12" s="7"/>
      <c r="B12" s="2">
        <f t="shared" si="8"/>
        <v>7</v>
      </c>
      <c r="C12" s="25" t="s">
        <v>400</v>
      </c>
      <c r="D12" s="26" t="s">
        <v>524</v>
      </c>
      <c r="E12" s="5" t="s">
        <v>18</v>
      </c>
      <c r="F12" s="141">
        <v>0</v>
      </c>
      <c r="G12" s="142">
        <f t="shared" si="0"/>
        <v>0</v>
      </c>
      <c r="H12" s="141">
        <v>0</v>
      </c>
      <c r="I12" s="142">
        <f t="shared" si="1"/>
        <v>0</v>
      </c>
      <c r="J12" s="141">
        <v>0</v>
      </c>
      <c r="K12" s="142">
        <f t="shared" si="2"/>
        <v>0</v>
      </c>
      <c r="L12" s="155">
        <v>0</v>
      </c>
      <c r="M12" s="158">
        <f t="shared" si="3"/>
        <v>0</v>
      </c>
      <c r="N12" s="155">
        <v>0</v>
      </c>
      <c r="O12" s="142">
        <f t="shared" si="4"/>
        <v>0</v>
      </c>
      <c r="P12" s="143">
        <f t="shared" si="5"/>
        <v>0</v>
      </c>
      <c r="Q12" s="256"/>
      <c r="R12" s="6">
        <f t="shared" si="6"/>
        <v>0</v>
      </c>
      <c r="S12" s="237"/>
      <c r="T12" s="201">
        <v>1</v>
      </c>
      <c r="U12" s="6">
        <f t="shared" si="7"/>
        <v>0</v>
      </c>
    </row>
    <row r="13" spans="1:21" ht="51">
      <c r="A13" s="7"/>
      <c r="B13" s="2">
        <f t="shared" si="8"/>
        <v>8</v>
      </c>
      <c r="C13" s="25" t="s">
        <v>647</v>
      </c>
      <c r="D13" s="26" t="s">
        <v>525</v>
      </c>
      <c r="E13" s="4" t="s">
        <v>18</v>
      </c>
      <c r="F13" s="141">
        <v>0</v>
      </c>
      <c r="G13" s="142">
        <f t="shared" si="0"/>
        <v>0</v>
      </c>
      <c r="H13" s="141">
        <v>0</v>
      </c>
      <c r="I13" s="142">
        <f t="shared" si="1"/>
        <v>0</v>
      </c>
      <c r="J13" s="141">
        <v>0</v>
      </c>
      <c r="K13" s="142">
        <f t="shared" si="2"/>
        <v>0</v>
      </c>
      <c r="L13" s="155">
        <v>0</v>
      </c>
      <c r="M13" s="158">
        <f t="shared" si="3"/>
        <v>0</v>
      </c>
      <c r="N13" s="155">
        <v>0</v>
      </c>
      <c r="O13" s="142">
        <f t="shared" si="4"/>
        <v>0</v>
      </c>
      <c r="P13" s="143">
        <f t="shared" si="5"/>
        <v>0</v>
      </c>
      <c r="Q13" s="256"/>
      <c r="R13" s="6">
        <f t="shared" si="6"/>
        <v>0</v>
      </c>
      <c r="S13" s="237"/>
      <c r="T13" s="201">
        <v>1</v>
      </c>
      <c r="U13" s="6">
        <f t="shared" si="7"/>
        <v>0</v>
      </c>
    </row>
    <row r="14" spans="1:21" ht="51">
      <c r="A14" s="7"/>
      <c r="B14" s="2">
        <f t="shared" si="8"/>
        <v>9</v>
      </c>
      <c r="C14" s="25" t="s">
        <v>401</v>
      </c>
      <c r="D14" s="26" t="s">
        <v>526</v>
      </c>
      <c r="E14" s="4" t="s">
        <v>18</v>
      </c>
      <c r="F14" s="141">
        <v>0</v>
      </c>
      <c r="G14" s="142">
        <f t="shared" si="0"/>
        <v>0</v>
      </c>
      <c r="H14" s="141">
        <v>0</v>
      </c>
      <c r="I14" s="142">
        <f t="shared" si="1"/>
        <v>0</v>
      </c>
      <c r="J14" s="141">
        <v>0</v>
      </c>
      <c r="K14" s="142">
        <f t="shared" si="2"/>
        <v>0</v>
      </c>
      <c r="L14" s="155">
        <v>0</v>
      </c>
      <c r="M14" s="158">
        <f t="shared" si="3"/>
        <v>0</v>
      </c>
      <c r="N14" s="155">
        <v>0</v>
      </c>
      <c r="O14" s="142">
        <f t="shared" si="4"/>
        <v>0</v>
      </c>
      <c r="P14" s="143">
        <f t="shared" si="5"/>
        <v>0</v>
      </c>
      <c r="Q14" s="256"/>
      <c r="R14" s="6">
        <f t="shared" si="6"/>
        <v>0</v>
      </c>
      <c r="S14" s="237"/>
      <c r="T14" s="201">
        <v>2</v>
      </c>
      <c r="U14" s="6">
        <f t="shared" si="7"/>
        <v>0</v>
      </c>
    </row>
    <row r="15" spans="1:21" ht="25.5">
      <c r="A15" s="7"/>
      <c r="B15" s="2">
        <f t="shared" si="8"/>
        <v>10</v>
      </c>
      <c r="C15" s="25" t="s">
        <v>402</v>
      </c>
      <c r="D15" s="26" t="s">
        <v>527</v>
      </c>
      <c r="E15" s="4" t="s">
        <v>18</v>
      </c>
      <c r="F15" s="141">
        <v>0</v>
      </c>
      <c r="G15" s="142">
        <f t="shared" si="0"/>
        <v>0</v>
      </c>
      <c r="H15" s="141">
        <v>0</v>
      </c>
      <c r="I15" s="142">
        <f t="shared" si="1"/>
        <v>0</v>
      </c>
      <c r="J15" s="141">
        <v>0</v>
      </c>
      <c r="K15" s="142">
        <f t="shared" si="2"/>
        <v>0</v>
      </c>
      <c r="L15" s="155">
        <v>0</v>
      </c>
      <c r="M15" s="158">
        <f t="shared" si="3"/>
        <v>0</v>
      </c>
      <c r="N15" s="155">
        <v>0</v>
      </c>
      <c r="O15" s="142">
        <f t="shared" si="4"/>
        <v>0</v>
      </c>
      <c r="P15" s="143">
        <f t="shared" si="5"/>
        <v>0</v>
      </c>
      <c r="Q15" s="256"/>
      <c r="R15" s="6">
        <f t="shared" si="6"/>
        <v>0</v>
      </c>
      <c r="S15" s="237"/>
      <c r="T15" s="201">
        <v>2</v>
      </c>
      <c r="U15" s="6">
        <f t="shared" si="7"/>
        <v>0</v>
      </c>
    </row>
    <row r="16" spans="1:21" ht="25.5">
      <c r="A16" s="7"/>
      <c r="B16" s="2">
        <f t="shared" si="8"/>
        <v>11</v>
      </c>
      <c r="C16" s="25" t="s">
        <v>403</v>
      </c>
      <c r="D16" s="26" t="s">
        <v>528</v>
      </c>
      <c r="E16" s="4" t="s">
        <v>18</v>
      </c>
      <c r="F16" s="141">
        <v>0</v>
      </c>
      <c r="G16" s="142">
        <f t="shared" si="0"/>
        <v>0</v>
      </c>
      <c r="H16" s="141">
        <v>0</v>
      </c>
      <c r="I16" s="142">
        <f t="shared" si="1"/>
        <v>0</v>
      </c>
      <c r="J16" s="141">
        <v>0</v>
      </c>
      <c r="K16" s="142">
        <f t="shared" si="2"/>
        <v>0</v>
      </c>
      <c r="L16" s="155">
        <v>0</v>
      </c>
      <c r="M16" s="158">
        <f t="shared" si="3"/>
        <v>0</v>
      </c>
      <c r="N16" s="155">
        <v>0</v>
      </c>
      <c r="O16" s="142">
        <f t="shared" si="4"/>
        <v>0</v>
      </c>
      <c r="P16" s="143">
        <f t="shared" si="5"/>
        <v>0</v>
      </c>
      <c r="Q16" s="256"/>
      <c r="R16" s="6">
        <f t="shared" si="6"/>
        <v>0</v>
      </c>
      <c r="S16" s="237"/>
      <c r="T16" s="201">
        <v>4</v>
      </c>
      <c r="U16" s="6">
        <f t="shared" si="7"/>
        <v>0</v>
      </c>
    </row>
    <row r="17" spans="1:21" ht="25.5">
      <c r="A17" s="7"/>
      <c r="B17" s="2">
        <f t="shared" si="8"/>
        <v>12</v>
      </c>
      <c r="C17" s="248" t="s">
        <v>648</v>
      </c>
      <c r="D17" s="173"/>
      <c r="E17" s="4" t="s">
        <v>18</v>
      </c>
      <c r="F17" s="141">
        <v>0</v>
      </c>
      <c r="G17" s="142">
        <f t="shared" si="0"/>
        <v>0</v>
      </c>
      <c r="H17" s="141">
        <v>0</v>
      </c>
      <c r="I17" s="142">
        <f t="shared" si="1"/>
        <v>0</v>
      </c>
      <c r="J17" s="141">
        <v>0</v>
      </c>
      <c r="K17" s="142">
        <f t="shared" si="2"/>
        <v>0</v>
      </c>
      <c r="L17" s="155">
        <v>0</v>
      </c>
      <c r="M17" s="158">
        <f t="shared" si="3"/>
        <v>0</v>
      </c>
      <c r="N17" s="155">
        <v>0</v>
      </c>
      <c r="O17" s="142">
        <f t="shared" si="4"/>
        <v>0</v>
      </c>
      <c r="P17" s="143">
        <f t="shared" si="5"/>
        <v>0</v>
      </c>
      <c r="Q17" s="256"/>
      <c r="R17" s="6">
        <f t="shared" si="6"/>
        <v>0</v>
      </c>
      <c r="S17" s="237"/>
      <c r="T17" s="201">
        <v>350</v>
      </c>
      <c r="U17" s="6">
        <f t="shared" si="7"/>
        <v>0</v>
      </c>
    </row>
    <row r="18" spans="1:21" ht="13.5" thickBot="1">
      <c r="A18" s="7"/>
      <c r="B18" s="17">
        <f t="shared" si="8"/>
        <v>13</v>
      </c>
      <c r="C18" s="20" t="s">
        <v>404</v>
      </c>
      <c r="D18" s="54"/>
      <c r="E18" s="21"/>
      <c r="F18" s="127">
        <v>0</v>
      </c>
      <c r="G18" s="123">
        <f t="shared" si="0"/>
        <v>0</v>
      </c>
      <c r="H18" s="127">
        <v>0</v>
      </c>
      <c r="I18" s="124">
        <f t="shared" si="1"/>
        <v>0</v>
      </c>
      <c r="J18" s="127">
        <v>0</v>
      </c>
      <c r="K18" s="124">
        <f t="shared" si="2"/>
        <v>0</v>
      </c>
      <c r="L18" s="157">
        <v>0</v>
      </c>
      <c r="M18" s="123">
        <f t="shared" si="3"/>
        <v>0</v>
      </c>
      <c r="N18" s="157">
        <v>0</v>
      </c>
      <c r="O18" s="124">
        <f t="shared" si="4"/>
        <v>0</v>
      </c>
      <c r="P18" s="125">
        <f t="shared" si="5"/>
        <v>0</v>
      </c>
      <c r="Q18" s="256"/>
      <c r="R18" s="6">
        <f t="shared" si="6"/>
        <v>0</v>
      </c>
      <c r="S18" s="237"/>
      <c r="T18" s="210">
        <v>1</v>
      </c>
      <c r="U18" s="6">
        <f t="shared" si="7"/>
        <v>0</v>
      </c>
    </row>
    <row r="19" spans="1:21">
      <c r="A19" s="247"/>
      <c r="B19" s="247"/>
      <c r="C19" s="247"/>
      <c r="E19" s="247"/>
    </row>
    <row r="20" spans="1:21">
      <c r="A20" s="247"/>
      <c r="B20" s="247"/>
      <c r="C20" s="247"/>
      <c r="E20" s="247"/>
      <c r="Q20" s="19" t="s">
        <v>25</v>
      </c>
      <c r="R20" s="19">
        <f>SUM(R6:R18)</f>
        <v>0</v>
      </c>
      <c r="S20" s="19"/>
      <c r="T20" s="19"/>
      <c r="U20" s="19">
        <f>SUM(U6:U18)</f>
        <v>0</v>
      </c>
    </row>
  </sheetData>
  <mergeCells count="3">
    <mergeCell ref="B1:F1"/>
    <mergeCell ref="B2:F2"/>
    <mergeCell ref="F4:P4"/>
  </mergeCells>
  <pageMargins left="0.70866141732283472" right="0.70866141732283472" top="0.74803149606299213" bottom="0.74803149606299213" header="0.31496062992125984" footer="0.31496062992125984"/>
  <pageSetup paperSize="8" fitToHeight="0" orientation="landscape" r:id="rId1"/>
  <headerFooter>
    <oddHeader>&amp;C
STANOVANJSKA SOSESKA NOVO BRDO, V OBMOČJU UREJANJA OPPN 252, 
FUNKCIONALNA ENOTA E2</oddHeader>
    <oddFooter>&amp;Celektrične inštalacije in električna oprema - &amp;A&amp;R&amp;P od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
  <sheetViews>
    <sheetView zoomScaleNormal="100" workbookViewId="0">
      <pane xSplit="1" ySplit="5" topLeftCell="B12" activePane="bottomRight" state="frozen"/>
      <selection pane="topRight" activeCell="B1" sqref="B1"/>
      <selection pane="bottomLeft" activeCell="A6" sqref="A6"/>
      <selection pane="bottomRight" activeCell="Y14" sqref="Y14"/>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5.140625" style="6" customWidth="1"/>
    <col min="20" max="20" width="11.7109375" style="6" customWidth="1"/>
    <col min="21" max="21" width="10.42578125" style="70" customWidth="1"/>
    <col min="22" max="22" width="11.7109375" style="6" customWidth="1"/>
    <col min="23" max="23" width="10.42578125" style="255" customWidth="1"/>
    <col min="24" max="16384" width="9.140625" style="70"/>
  </cols>
  <sheetData>
    <row r="1" spans="1:23" s="68" customFormat="1">
      <c r="B1" s="301" t="s">
        <v>391</v>
      </c>
      <c r="C1" s="302"/>
      <c r="D1" s="302"/>
      <c r="E1" s="302"/>
      <c r="F1" s="302"/>
      <c r="G1" s="11"/>
      <c r="H1" s="11"/>
      <c r="I1" s="11"/>
      <c r="J1" s="84"/>
      <c r="K1" s="84"/>
      <c r="L1" s="84"/>
      <c r="M1" s="84"/>
      <c r="N1" s="84"/>
      <c r="O1" s="84"/>
      <c r="P1" s="84"/>
      <c r="Q1" s="11"/>
      <c r="R1" s="11"/>
      <c r="S1" s="11"/>
      <c r="T1" s="11"/>
      <c r="V1" s="11"/>
      <c r="W1" s="254"/>
    </row>
    <row r="2" spans="1:23" ht="12.75" customHeight="1">
      <c r="B2" s="303" t="s">
        <v>130</v>
      </c>
      <c r="C2" s="303"/>
      <c r="D2" s="303"/>
      <c r="E2" s="303"/>
      <c r="F2" s="303"/>
      <c r="G2" s="6"/>
      <c r="H2" s="6"/>
      <c r="I2" s="6"/>
      <c r="J2" s="86"/>
      <c r="K2" s="86"/>
      <c r="L2" s="86"/>
      <c r="M2" s="86"/>
      <c r="N2" s="86"/>
      <c r="O2" s="86"/>
      <c r="P2" s="86"/>
    </row>
    <row r="3" spans="1:23" ht="13.5" thickBot="1">
      <c r="B3" s="71"/>
    </row>
    <row r="4" spans="1:23" s="84" customFormat="1" ht="14.25" customHeight="1">
      <c r="B4" s="112" t="s">
        <v>1</v>
      </c>
      <c r="C4" s="87" t="s">
        <v>2</v>
      </c>
      <c r="D4" s="113" t="s">
        <v>3</v>
      </c>
      <c r="E4" s="114" t="s">
        <v>162</v>
      </c>
      <c r="F4" s="305" t="s">
        <v>14</v>
      </c>
      <c r="G4" s="306"/>
      <c r="H4" s="306"/>
      <c r="I4" s="306"/>
      <c r="J4" s="306"/>
      <c r="K4" s="306"/>
      <c r="L4" s="306"/>
      <c r="M4" s="306"/>
      <c r="N4" s="306"/>
      <c r="O4" s="306"/>
      <c r="P4" s="307"/>
      <c r="Q4" s="13" t="s">
        <v>163</v>
      </c>
      <c r="R4" s="13" t="s">
        <v>370</v>
      </c>
      <c r="S4" s="23"/>
      <c r="T4" s="207" t="s">
        <v>14</v>
      </c>
      <c r="U4" s="13" t="s">
        <v>160</v>
      </c>
      <c r="V4" s="207" t="s">
        <v>14</v>
      </c>
      <c r="W4" s="13" t="s">
        <v>160</v>
      </c>
    </row>
    <row r="5" spans="1:23"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657</v>
      </c>
      <c r="U5" s="199" t="s">
        <v>372</v>
      </c>
      <c r="V5" s="204" t="s">
        <v>409</v>
      </c>
      <c r="W5" s="199" t="s">
        <v>409</v>
      </c>
    </row>
    <row r="6" spans="1:23">
      <c r="A6" s="7"/>
      <c r="B6" s="2">
        <v>1</v>
      </c>
      <c r="C6" s="3" t="s">
        <v>11</v>
      </c>
      <c r="D6" s="9" t="s">
        <v>12</v>
      </c>
      <c r="E6" s="3" t="s">
        <v>17</v>
      </c>
      <c r="F6" s="126">
        <v>0</v>
      </c>
      <c r="G6" s="121">
        <f>F6*4</f>
        <v>0</v>
      </c>
      <c r="H6" s="126">
        <v>0</v>
      </c>
      <c r="I6" s="121">
        <f>H6*2</f>
        <v>0</v>
      </c>
      <c r="J6" s="126">
        <v>0</v>
      </c>
      <c r="K6" s="121">
        <f>J6*3</f>
        <v>0</v>
      </c>
      <c r="L6" s="126">
        <v>0</v>
      </c>
      <c r="M6" s="121">
        <f>L6</f>
        <v>0</v>
      </c>
      <c r="N6" s="126">
        <v>0</v>
      </c>
      <c r="O6" s="121">
        <f>N6</f>
        <v>0</v>
      </c>
      <c r="P6" s="122">
        <f t="shared" ref="P6:P20" si="0">G6+I6+K6+M6+O6</f>
        <v>0</v>
      </c>
      <c r="Q6" s="109"/>
      <c r="R6" s="6">
        <f t="shared" ref="R6:R20" si="1">P6*Q6</f>
        <v>0</v>
      </c>
      <c r="S6" s="238"/>
      <c r="T6" s="208">
        <v>2250</v>
      </c>
      <c r="U6" s="6">
        <f t="shared" ref="U6:U20" si="2">Q6*T6</f>
        <v>0</v>
      </c>
      <c r="V6" s="208">
        <v>0</v>
      </c>
      <c r="W6" s="6">
        <f>Q6*V6</f>
        <v>0</v>
      </c>
    </row>
    <row r="7" spans="1:23">
      <c r="A7" s="7"/>
      <c r="B7" s="32">
        <f t="shared" ref="B7:B16" si="3">B6+1</f>
        <v>2</v>
      </c>
      <c r="C7" s="3" t="s">
        <v>11</v>
      </c>
      <c r="D7" s="9" t="s">
        <v>13</v>
      </c>
      <c r="E7" s="3" t="s">
        <v>17</v>
      </c>
      <c r="F7" s="126">
        <v>130</v>
      </c>
      <c r="G7" s="121">
        <f t="shared" ref="G7:G20" si="4">F7*4</f>
        <v>520</v>
      </c>
      <c r="H7" s="126">
        <v>120</v>
      </c>
      <c r="I7" s="121">
        <f t="shared" ref="I7:I20" si="5">H7*2</f>
        <v>240</v>
      </c>
      <c r="J7" s="126">
        <v>170</v>
      </c>
      <c r="K7" s="121">
        <f t="shared" ref="K7:K20" si="6">J7*3</f>
        <v>510</v>
      </c>
      <c r="L7" s="126">
        <v>190</v>
      </c>
      <c r="M7" s="121">
        <f t="shared" ref="M7:M20" si="7">L7</f>
        <v>190</v>
      </c>
      <c r="N7" s="126">
        <v>190</v>
      </c>
      <c r="O7" s="121">
        <f t="shared" ref="O7:O20" si="8">N7</f>
        <v>190</v>
      </c>
      <c r="P7" s="122">
        <f t="shared" si="0"/>
        <v>1650</v>
      </c>
      <c r="R7" s="6">
        <f t="shared" si="1"/>
        <v>0</v>
      </c>
      <c r="S7" s="74"/>
      <c r="T7" s="201">
        <v>0</v>
      </c>
      <c r="U7" s="6">
        <f t="shared" si="2"/>
        <v>0</v>
      </c>
      <c r="V7" s="201">
        <v>0</v>
      </c>
      <c r="W7" s="6">
        <f t="shared" ref="W7:W20" si="9">Q7*V7</f>
        <v>0</v>
      </c>
    </row>
    <row r="8" spans="1:23" s="82" customFormat="1">
      <c r="A8" s="7"/>
      <c r="B8" s="32">
        <f t="shared" si="3"/>
        <v>3</v>
      </c>
      <c r="C8" s="3" t="s">
        <v>149</v>
      </c>
      <c r="D8" s="9" t="s">
        <v>150</v>
      </c>
      <c r="E8" s="3" t="s">
        <v>17</v>
      </c>
      <c r="F8" s="126">
        <v>0</v>
      </c>
      <c r="G8" s="121">
        <f t="shared" si="4"/>
        <v>0</v>
      </c>
      <c r="H8" s="126">
        <v>0</v>
      </c>
      <c r="I8" s="121">
        <f t="shared" si="5"/>
        <v>0</v>
      </c>
      <c r="J8" s="126">
        <v>0</v>
      </c>
      <c r="K8" s="121">
        <f t="shared" si="6"/>
        <v>0</v>
      </c>
      <c r="L8" s="126">
        <v>0</v>
      </c>
      <c r="M8" s="121">
        <f t="shared" si="7"/>
        <v>0</v>
      </c>
      <c r="N8" s="126">
        <v>0</v>
      </c>
      <c r="O8" s="121">
        <f t="shared" si="8"/>
        <v>0</v>
      </c>
      <c r="P8" s="122">
        <f t="shared" si="0"/>
        <v>0</v>
      </c>
      <c r="Q8" s="6"/>
      <c r="R8" s="6">
        <f t="shared" si="1"/>
        <v>0</v>
      </c>
      <c r="S8" s="74"/>
      <c r="T8" s="201">
        <v>0</v>
      </c>
      <c r="U8" s="6">
        <f t="shared" si="2"/>
        <v>0</v>
      </c>
      <c r="V8" s="201">
        <v>1810</v>
      </c>
      <c r="W8" s="6">
        <f t="shared" si="9"/>
        <v>0</v>
      </c>
    </row>
    <row r="9" spans="1:23" ht="25.5">
      <c r="A9" s="7"/>
      <c r="B9" s="32">
        <f t="shared" si="3"/>
        <v>4</v>
      </c>
      <c r="C9" s="3" t="s">
        <v>34</v>
      </c>
      <c r="D9" s="9" t="s">
        <v>33</v>
      </c>
      <c r="E9" s="3" t="s">
        <v>17</v>
      </c>
      <c r="F9" s="126">
        <v>100</v>
      </c>
      <c r="G9" s="121">
        <f t="shared" si="4"/>
        <v>400</v>
      </c>
      <c r="H9" s="126">
        <v>120</v>
      </c>
      <c r="I9" s="121">
        <f t="shared" si="5"/>
        <v>240</v>
      </c>
      <c r="J9" s="126">
        <v>140</v>
      </c>
      <c r="K9" s="121">
        <f t="shared" si="6"/>
        <v>420</v>
      </c>
      <c r="L9" s="126">
        <v>290</v>
      </c>
      <c r="M9" s="121">
        <f t="shared" si="7"/>
        <v>290</v>
      </c>
      <c r="N9" s="126">
        <v>290</v>
      </c>
      <c r="O9" s="121">
        <f t="shared" si="8"/>
        <v>290</v>
      </c>
      <c r="P9" s="122">
        <f t="shared" si="0"/>
        <v>1640</v>
      </c>
      <c r="R9" s="6">
        <f t="shared" si="1"/>
        <v>0</v>
      </c>
      <c r="S9" s="74"/>
      <c r="T9" s="201">
        <v>0</v>
      </c>
      <c r="U9" s="6">
        <f t="shared" si="2"/>
        <v>0</v>
      </c>
      <c r="V9" s="201">
        <v>0</v>
      </c>
      <c r="W9" s="6">
        <f t="shared" si="9"/>
        <v>0</v>
      </c>
    </row>
    <row r="10" spans="1:23" s="12" customFormat="1" ht="38.25">
      <c r="A10" s="31"/>
      <c r="B10" s="32">
        <f t="shared" si="3"/>
        <v>5</v>
      </c>
      <c r="C10" s="3" t="s">
        <v>35</v>
      </c>
      <c r="D10" s="29" t="s">
        <v>529</v>
      </c>
      <c r="E10" s="29" t="s">
        <v>18</v>
      </c>
      <c r="F10" s="126">
        <v>6</v>
      </c>
      <c r="G10" s="121">
        <f t="shared" si="4"/>
        <v>24</v>
      </c>
      <c r="H10" s="126">
        <v>6</v>
      </c>
      <c r="I10" s="121">
        <f t="shared" si="5"/>
        <v>12</v>
      </c>
      <c r="J10" s="126">
        <v>8</v>
      </c>
      <c r="K10" s="121">
        <f t="shared" si="6"/>
        <v>24</v>
      </c>
      <c r="L10" s="126">
        <v>12</v>
      </c>
      <c r="M10" s="121">
        <f t="shared" si="7"/>
        <v>12</v>
      </c>
      <c r="N10" s="126">
        <v>12</v>
      </c>
      <c r="O10" s="121">
        <f t="shared" si="8"/>
        <v>12</v>
      </c>
      <c r="P10" s="122">
        <f t="shared" si="0"/>
        <v>84</v>
      </c>
      <c r="Q10" s="6"/>
      <c r="R10" s="6">
        <f t="shared" si="1"/>
        <v>0</v>
      </c>
      <c r="S10" s="74"/>
      <c r="T10" s="201">
        <v>200</v>
      </c>
      <c r="U10" s="6">
        <f t="shared" si="2"/>
        <v>0</v>
      </c>
      <c r="V10" s="201">
        <v>172</v>
      </c>
      <c r="W10" s="6">
        <f t="shared" si="9"/>
        <v>0</v>
      </c>
    </row>
    <row r="11" spans="1:23" s="12" customFormat="1" ht="38.25">
      <c r="A11" s="31"/>
      <c r="B11" s="32">
        <f t="shared" si="3"/>
        <v>6</v>
      </c>
      <c r="C11" s="3" t="s">
        <v>36</v>
      </c>
      <c r="D11" s="29" t="s">
        <v>530</v>
      </c>
      <c r="E11" s="29" t="s">
        <v>18</v>
      </c>
      <c r="F11" s="126">
        <v>6</v>
      </c>
      <c r="G11" s="121">
        <f t="shared" si="4"/>
        <v>24</v>
      </c>
      <c r="H11" s="126">
        <v>6</v>
      </c>
      <c r="I11" s="121">
        <f t="shared" si="5"/>
        <v>12</v>
      </c>
      <c r="J11" s="126">
        <v>8</v>
      </c>
      <c r="K11" s="121">
        <f t="shared" si="6"/>
        <v>24</v>
      </c>
      <c r="L11" s="126">
        <v>12</v>
      </c>
      <c r="M11" s="121">
        <f t="shared" si="7"/>
        <v>12</v>
      </c>
      <c r="N11" s="126">
        <v>12</v>
      </c>
      <c r="O11" s="121">
        <f t="shared" si="8"/>
        <v>12</v>
      </c>
      <c r="P11" s="122">
        <f t="shared" si="0"/>
        <v>84</v>
      </c>
      <c r="Q11" s="6"/>
      <c r="R11" s="6">
        <f t="shared" si="1"/>
        <v>0</v>
      </c>
      <c r="S11" s="74"/>
      <c r="T11" s="201">
        <v>0</v>
      </c>
      <c r="U11" s="6">
        <f t="shared" si="2"/>
        <v>0</v>
      </c>
      <c r="V11" s="201">
        <v>0</v>
      </c>
      <c r="W11" s="6">
        <f t="shared" si="9"/>
        <v>0</v>
      </c>
    </row>
    <row r="12" spans="1:23" s="12" customFormat="1" ht="38.25">
      <c r="A12" s="31"/>
      <c r="B12" s="32">
        <f t="shared" si="3"/>
        <v>7</v>
      </c>
      <c r="C12" s="3" t="s">
        <v>37</v>
      </c>
      <c r="D12" s="29" t="s">
        <v>531</v>
      </c>
      <c r="E12" s="29" t="s">
        <v>18</v>
      </c>
      <c r="F12" s="126">
        <v>3</v>
      </c>
      <c r="G12" s="121">
        <f t="shared" si="4"/>
        <v>12</v>
      </c>
      <c r="H12" s="126">
        <v>5</v>
      </c>
      <c r="I12" s="121">
        <f t="shared" si="5"/>
        <v>10</v>
      </c>
      <c r="J12" s="126">
        <v>11</v>
      </c>
      <c r="K12" s="121">
        <f t="shared" si="6"/>
        <v>33</v>
      </c>
      <c r="L12" s="126">
        <v>4</v>
      </c>
      <c r="M12" s="121">
        <f t="shared" si="7"/>
        <v>4</v>
      </c>
      <c r="N12" s="126">
        <v>4</v>
      </c>
      <c r="O12" s="121">
        <f t="shared" si="8"/>
        <v>4</v>
      </c>
      <c r="P12" s="122">
        <f t="shared" si="0"/>
        <v>63</v>
      </c>
      <c r="Q12" s="6"/>
      <c r="R12" s="6">
        <f t="shared" si="1"/>
        <v>0</v>
      </c>
      <c r="S12" s="74"/>
      <c r="T12" s="201">
        <v>0</v>
      </c>
      <c r="U12" s="6">
        <f t="shared" si="2"/>
        <v>0</v>
      </c>
      <c r="V12" s="201">
        <v>0</v>
      </c>
      <c r="W12" s="6">
        <f t="shared" si="9"/>
        <v>0</v>
      </c>
    </row>
    <row r="13" spans="1:23" s="12" customFormat="1" ht="51">
      <c r="A13" s="31"/>
      <c r="B13" s="32">
        <f t="shared" si="3"/>
        <v>8</v>
      </c>
      <c r="C13" s="3" t="s">
        <v>38</v>
      </c>
      <c r="D13" s="29" t="s">
        <v>532</v>
      </c>
      <c r="E13" s="29" t="s">
        <v>18</v>
      </c>
      <c r="F13" s="126">
        <v>130</v>
      </c>
      <c r="G13" s="121">
        <f t="shared" si="4"/>
        <v>520</v>
      </c>
      <c r="H13" s="126">
        <v>160</v>
      </c>
      <c r="I13" s="121">
        <f t="shared" si="5"/>
        <v>320</v>
      </c>
      <c r="J13" s="126">
        <v>180</v>
      </c>
      <c r="K13" s="121">
        <f t="shared" si="6"/>
        <v>540</v>
      </c>
      <c r="L13" s="126">
        <v>270</v>
      </c>
      <c r="M13" s="121">
        <f t="shared" si="7"/>
        <v>270</v>
      </c>
      <c r="N13" s="126">
        <v>270</v>
      </c>
      <c r="O13" s="121">
        <f t="shared" si="8"/>
        <v>270</v>
      </c>
      <c r="P13" s="122">
        <f t="shared" si="0"/>
        <v>1920</v>
      </c>
      <c r="Q13" s="6"/>
      <c r="R13" s="6">
        <f t="shared" si="1"/>
        <v>0</v>
      </c>
      <c r="S13" s="74"/>
      <c r="T13" s="201">
        <v>0</v>
      </c>
      <c r="U13" s="6">
        <f t="shared" si="2"/>
        <v>0</v>
      </c>
      <c r="V13" s="201">
        <v>0</v>
      </c>
      <c r="W13" s="6">
        <f t="shared" si="9"/>
        <v>0</v>
      </c>
    </row>
    <row r="14" spans="1:23" s="12" customFormat="1" ht="38.25">
      <c r="A14" s="31"/>
      <c r="B14" s="32">
        <f t="shared" si="3"/>
        <v>9</v>
      </c>
      <c r="C14" s="3" t="s">
        <v>82</v>
      </c>
      <c r="D14" s="29" t="s">
        <v>533</v>
      </c>
      <c r="E14" s="29" t="s">
        <v>18</v>
      </c>
      <c r="F14" s="126">
        <v>12</v>
      </c>
      <c r="G14" s="121">
        <f t="shared" si="4"/>
        <v>48</v>
      </c>
      <c r="H14" s="126">
        <v>10</v>
      </c>
      <c r="I14" s="121">
        <f t="shared" si="5"/>
        <v>20</v>
      </c>
      <c r="J14" s="126">
        <v>16</v>
      </c>
      <c r="K14" s="121">
        <f t="shared" si="6"/>
        <v>48</v>
      </c>
      <c r="L14" s="126">
        <v>32</v>
      </c>
      <c r="M14" s="121">
        <f t="shared" si="7"/>
        <v>32</v>
      </c>
      <c r="N14" s="126">
        <v>32</v>
      </c>
      <c r="O14" s="121">
        <f t="shared" si="8"/>
        <v>32</v>
      </c>
      <c r="P14" s="122">
        <f t="shared" si="0"/>
        <v>180</v>
      </c>
      <c r="Q14" s="6"/>
      <c r="R14" s="6">
        <f t="shared" si="1"/>
        <v>0</v>
      </c>
      <c r="S14" s="74"/>
      <c r="T14" s="201">
        <v>0</v>
      </c>
      <c r="U14" s="6">
        <f t="shared" si="2"/>
        <v>0</v>
      </c>
      <c r="V14" s="201">
        <v>0</v>
      </c>
      <c r="W14" s="6">
        <f t="shared" si="9"/>
        <v>0</v>
      </c>
    </row>
    <row r="15" spans="1:23" s="12" customFormat="1" ht="38.25">
      <c r="A15" s="31"/>
      <c r="B15" s="32">
        <f t="shared" si="3"/>
        <v>10</v>
      </c>
      <c r="C15" s="5" t="s">
        <v>251</v>
      </c>
      <c r="D15" s="16" t="s">
        <v>534</v>
      </c>
      <c r="E15" s="16" t="s">
        <v>18</v>
      </c>
      <c r="F15" s="126">
        <v>3</v>
      </c>
      <c r="G15" s="121">
        <f t="shared" si="4"/>
        <v>12</v>
      </c>
      <c r="H15" s="126">
        <v>3</v>
      </c>
      <c r="I15" s="121">
        <f t="shared" si="5"/>
        <v>6</v>
      </c>
      <c r="J15" s="126">
        <v>3</v>
      </c>
      <c r="K15" s="121">
        <f t="shared" si="6"/>
        <v>9</v>
      </c>
      <c r="L15" s="126">
        <v>4</v>
      </c>
      <c r="M15" s="121">
        <f t="shared" si="7"/>
        <v>4</v>
      </c>
      <c r="N15" s="126">
        <v>4</v>
      </c>
      <c r="O15" s="121">
        <f t="shared" si="8"/>
        <v>4</v>
      </c>
      <c r="P15" s="122">
        <f t="shared" si="0"/>
        <v>35</v>
      </c>
      <c r="Q15" s="6"/>
      <c r="R15" s="6">
        <f t="shared" si="1"/>
        <v>0</v>
      </c>
      <c r="S15" s="74"/>
      <c r="T15" s="201">
        <v>0</v>
      </c>
      <c r="U15" s="6">
        <f t="shared" si="2"/>
        <v>0</v>
      </c>
      <c r="V15" s="201">
        <v>0</v>
      </c>
      <c r="W15" s="6">
        <f t="shared" si="9"/>
        <v>0</v>
      </c>
    </row>
    <row r="16" spans="1:23" ht="63.75">
      <c r="A16" s="7"/>
      <c r="B16" s="32">
        <f t="shared" si="3"/>
        <v>11</v>
      </c>
      <c r="C16" s="14" t="s">
        <v>65</v>
      </c>
      <c r="D16" s="9" t="s">
        <v>24</v>
      </c>
      <c r="E16" s="3" t="s">
        <v>17</v>
      </c>
      <c r="F16" s="126">
        <v>180</v>
      </c>
      <c r="G16" s="121">
        <f t="shared" si="4"/>
        <v>720</v>
      </c>
      <c r="H16" s="126">
        <v>180</v>
      </c>
      <c r="I16" s="121">
        <f t="shared" si="5"/>
        <v>360</v>
      </c>
      <c r="J16" s="126">
        <v>240</v>
      </c>
      <c r="K16" s="121">
        <f t="shared" si="6"/>
        <v>720</v>
      </c>
      <c r="L16" s="126">
        <v>310</v>
      </c>
      <c r="M16" s="121">
        <f t="shared" si="7"/>
        <v>310</v>
      </c>
      <c r="N16" s="126">
        <v>310</v>
      </c>
      <c r="O16" s="121">
        <f t="shared" si="8"/>
        <v>310</v>
      </c>
      <c r="P16" s="122">
        <f t="shared" si="0"/>
        <v>2420</v>
      </c>
      <c r="R16" s="6">
        <f t="shared" si="1"/>
        <v>0</v>
      </c>
      <c r="T16" s="201">
        <v>0</v>
      </c>
      <c r="U16" s="6">
        <f t="shared" si="2"/>
        <v>0</v>
      </c>
      <c r="V16" s="201">
        <v>0</v>
      </c>
      <c r="W16" s="6">
        <f t="shared" si="9"/>
        <v>0</v>
      </c>
    </row>
    <row r="17" spans="1:23" s="12" customFormat="1" ht="38.25">
      <c r="A17" s="31"/>
      <c r="B17" s="32">
        <f>B14+1</f>
        <v>10</v>
      </c>
      <c r="C17" s="3" t="s">
        <v>39</v>
      </c>
      <c r="D17" s="29" t="s">
        <v>535</v>
      </c>
      <c r="E17" s="29" t="s">
        <v>18</v>
      </c>
      <c r="F17" s="126">
        <v>0</v>
      </c>
      <c r="G17" s="121">
        <f t="shared" si="4"/>
        <v>0</v>
      </c>
      <c r="H17" s="126">
        <v>0</v>
      </c>
      <c r="I17" s="121">
        <f t="shared" si="5"/>
        <v>0</v>
      </c>
      <c r="J17" s="126">
        <v>0</v>
      </c>
      <c r="K17" s="121">
        <f t="shared" si="6"/>
        <v>0</v>
      </c>
      <c r="L17" s="126">
        <v>0</v>
      </c>
      <c r="M17" s="121">
        <f t="shared" si="7"/>
        <v>0</v>
      </c>
      <c r="N17" s="126">
        <v>0</v>
      </c>
      <c r="O17" s="121">
        <f t="shared" si="8"/>
        <v>0</v>
      </c>
      <c r="P17" s="122">
        <f t="shared" si="0"/>
        <v>0</v>
      </c>
      <c r="Q17" s="6"/>
      <c r="R17" s="6">
        <f t="shared" si="1"/>
        <v>0</v>
      </c>
      <c r="S17" s="6"/>
      <c r="T17" s="201">
        <v>0</v>
      </c>
      <c r="U17" s="6">
        <f t="shared" si="2"/>
        <v>0</v>
      </c>
      <c r="V17" s="201">
        <v>85</v>
      </c>
      <c r="W17" s="6">
        <f t="shared" si="9"/>
        <v>0</v>
      </c>
    </row>
    <row r="18" spans="1:23" ht="38.25">
      <c r="A18" s="7"/>
      <c r="B18" s="57">
        <f>B16+1</f>
        <v>12</v>
      </c>
      <c r="C18" s="3" t="s">
        <v>81</v>
      </c>
      <c r="D18" s="29" t="s">
        <v>536</v>
      </c>
      <c r="E18" s="3" t="s">
        <v>18</v>
      </c>
      <c r="F18" s="126">
        <v>0</v>
      </c>
      <c r="G18" s="121">
        <f t="shared" si="4"/>
        <v>0</v>
      </c>
      <c r="H18" s="126">
        <v>0</v>
      </c>
      <c r="I18" s="121">
        <f t="shared" si="5"/>
        <v>0</v>
      </c>
      <c r="J18" s="126">
        <v>0</v>
      </c>
      <c r="K18" s="121">
        <f t="shared" si="6"/>
        <v>0</v>
      </c>
      <c r="L18" s="126">
        <v>0</v>
      </c>
      <c r="M18" s="121">
        <f t="shared" si="7"/>
        <v>0</v>
      </c>
      <c r="N18" s="126">
        <v>0</v>
      </c>
      <c r="O18" s="121">
        <f t="shared" si="8"/>
        <v>0</v>
      </c>
      <c r="P18" s="122">
        <f t="shared" si="0"/>
        <v>0</v>
      </c>
      <c r="R18" s="6">
        <f t="shared" si="1"/>
        <v>0</v>
      </c>
      <c r="T18" s="201">
        <v>750</v>
      </c>
      <c r="U18" s="6">
        <f t="shared" si="2"/>
        <v>0</v>
      </c>
      <c r="V18" s="201">
        <v>0</v>
      </c>
      <c r="W18" s="6">
        <f t="shared" si="9"/>
        <v>0</v>
      </c>
    </row>
    <row r="19" spans="1:23" s="49" customFormat="1" ht="51">
      <c r="A19" s="55"/>
      <c r="B19" s="56">
        <f>B18+1</f>
        <v>13</v>
      </c>
      <c r="C19" s="62" t="s">
        <v>122</v>
      </c>
      <c r="D19" s="63"/>
      <c r="E19" s="64" t="s">
        <v>18</v>
      </c>
      <c r="F19" s="126">
        <v>6</v>
      </c>
      <c r="G19" s="121">
        <f t="shared" si="4"/>
        <v>24</v>
      </c>
      <c r="H19" s="126">
        <v>6</v>
      </c>
      <c r="I19" s="121">
        <f t="shared" si="5"/>
        <v>12</v>
      </c>
      <c r="J19" s="126">
        <v>8</v>
      </c>
      <c r="K19" s="121">
        <f t="shared" si="6"/>
        <v>24</v>
      </c>
      <c r="L19" s="126">
        <v>12</v>
      </c>
      <c r="M19" s="121">
        <f t="shared" si="7"/>
        <v>12</v>
      </c>
      <c r="N19" s="126">
        <v>12</v>
      </c>
      <c r="O19" s="121">
        <f t="shared" si="8"/>
        <v>12</v>
      </c>
      <c r="P19" s="122">
        <f t="shared" si="0"/>
        <v>84</v>
      </c>
      <c r="Q19" s="6"/>
      <c r="R19" s="6">
        <f t="shared" si="1"/>
        <v>0</v>
      </c>
      <c r="S19" s="6"/>
      <c r="T19" s="201">
        <v>0</v>
      </c>
      <c r="U19" s="6">
        <f t="shared" si="2"/>
        <v>0</v>
      </c>
      <c r="V19" s="201">
        <v>29</v>
      </c>
      <c r="W19" s="6">
        <f t="shared" si="9"/>
        <v>0</v>
      </c>
    </row>
    <row r="20" spans="1:23" s="49" customFormat="1" ht="51.75" thickBot="1">
      <c r="A20" s="55"/>
      <c r="B20" s="17">
        <f>(B19+1)</f>
        <v>14</v>
      </c>
      <c r="C20" s="65" t="s">
        <v>100</v>
      </c>
      <c r="D20" s="66"/>
      <c r="E20" s="67" t="s">
        <v>101</v>
      </c>
      <c r="F20" s="127">
        <v>1</v>
      </c>
      <c r="G20" s="123">
        <f t="shared" si="4"/>
        <v>4</v>
      </c>
      <c r="H20" s="127">
        <v>1</v>
      </c>
      <c r="I20" s="124">
        <f t="shared" si="5"/>
        <v>2</v>
      </c>
      <c r="J20" s="127">
        <v>1</v>
      </c>
      <c r="K20" s="124">
        <f t="shared" si="6"/>
        <v>3</v>
      </c>
      <c r="L20" s="127">
        <v>1</v>
      </c>
      <c r="M20" s="124">
        <f t="shared" si="7"/>
        <v>1</v>
      </c>
      <c r="N20" s="127">
        <v>1</v>
      </c>
      <c r="O20" s="124">
        <f t="shared" si="8"/>
        <v>1</v>
      </c>
      <c r="P20" s="125">
        <f t="shared" si="0"/>
        <v>11</v>
      </c>
      <c r="Q20" s="6"/>
      <c r="R20" s="6">
        <f t="shared" si="1"/>
        <v>0</v>
      </c>
      <c r="S20" s="6"/>
      <c r="T20" s="209">
        <v>1</v>
      </c>
      <c r="U20" s="6">
        <f t="shared" si="2"/>
        <v>0</v>
      </c>
      <c r="V20" s="209">
        <v>1</v>
      </c>
      <c r="W20" s="6">
        <f t="shared" si="9"/>
        <v>0</v>
      </c>
    </row>
    <row r="22" spans="1:23">
      <c r="Q22" s="19" t="s">
        <v>25</v>
      </c>
      <c r="R22" s="19">
        <f>SUM(R6:R20)</f>
        <v>0</v>
      </c>
      <c r="S22" s="19"/>
      <c r="T22" s="19"/>
      <c r="U22" s="19">
        <f>SUM(U6:U20)</f>
        <v>0</v>
      </c>
      <c r="V22" s="19"/>
      <c r="W22" s="19">
        <f>SUM(W6:W20)</f>
        <v>0</v>
      </c>
    </row>
  </sheetData>
  <mergeCells count="3">
    <mergeCell ref="B1:F1"/>
    <mergeCell ref="B2:F2"/>
    <mergeCell ref="F4:P4"/>
  </mergeCells>
  <pageMargins left="0.74803149606299213" right="0.74803149606299213" top="0.98425196850393704" bottom="0.98425196850393704" header="0" footer="0"/>
  <pageSetup paperSize="8" scale="97"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zoomScaleNormal="100" workbookViewId="0">
      <pane xSplit="1" ySplit="5" topLeftCell="B6" activePane="bottomRight" state="frozen"/>
      <selection pane="topRight" activeCell="B1" sqref="B1"/>
      <selection pane="bottomLeft" activeCell="A6" sqref="A6"/>
      <selection pane="bottomRight" activeCell="X10" sqref="X10"/>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4.42578125" style="6" customWidth="1"/>
    <col min="20" max="20" width="11.7109375" style="6" customWidth="1"/>
    <col min="21" max="21" width="10.5703125" style="70" customWidth="1"/>
    <col min="22" max="16384" width="9.140625" style="70"/>
  </cols>
  <sheetData>
    <row r="1" spans="1:21">
      <c r="B1" s="315" t="s">
        <v>392</v>
      </c>
      <c r="C1" s="315"/>
      <c r="D1" s="315"/>
      <c r="E1" s="315"/>
      <c r="F1" s="315"/>
      <c r="G1" s="6"/>
      <c r="H1" s="6"/>
      <c r="I1" s="6"/>
      <c r="J1" s="86"/>
      <c r="K1" s="86"/>
      <c r="L1" s="86"/>
      <c r="M1" s="86"/>
      <c r="N1" s="86"/>
      <c r="O1" s="86"/>
      <c r="P1" s="86"/>
      <c r="Q1" s="11"/>
      <c r="R1" s="11"/>
      <c r="S1" s="11"/>
      <c r="T1" s="11"/>
    </row>
    <row r="2" spans="1:21" s="86" customFormat="1">
      <c r="B2" s="88"/>
      <c r="C2" s="88"/>
      <c r="D2" s="88"/>
      <c r="E2" s="88"/>
      <c r="F2" s="88"/>
      <c r="G2" s="6"/>
      <c r="H2" s="6"/>
      <c r="I2" s="6"/>
      <c r="Q2" s="11"/>
      <c r="R2" s="11"/>
      <c r="S2" s="11"/>
      <c r="T2" s="11"/>
    </row>
    <row r="3" spans="1:21" ht="13.5" thickBot="1">
      <c r="B3" s="71"/>
      <c r="F3" s="10"/>
      <c r="G3" s="6"/>
      <c r="H3" s="6"/>
      <c r="I3" s="6"/>
      <c r="J3" s="86"/>
      <c r="K3" s="86"/>
      <c r="L3" s="86"/>
      <c r="M3" s="86"/>
      <c r="N3" s="86"/>
      <c r="O3" s="86"/>
      <c r="P3" s="86"/>
    </row>
    <row r="4" spans="1:21" s="84" customFormat="1" ht="14.25" customHeight="1">
      <c r="B4" s="112" t="s">
        <v>1</v>
      </c>
      <c r="C4" s="264" t="s">
        <v>2</v>
      </c>
      <c r="D4" s="113" t="s">
        <v>3</v>
      </c>
      <c r="E4" s="114" t="s">
        <v>162</v>
      </c>
      <c r="F4" s="305" t="s">
        <v>14</v>
      </c>
      <c r="G4" s="306"/>
      <c r="H4" s="306"/>
      <c r="I4" s="306"/>
      <c r="J4" s="306"/>
      <c r="K4" s="306"/>
      <c r="L4" s="306"/>
      <c r="M4" s="306"/>
      <c r="N4" s="306"/>
      <c r="O4" s="306"/>
      <c r="P4" s="307"/>
      <c r="Q4" s="13" t="s">
        <v>163</v>
      </c>
      <c r="R4" s="13" t="s">
        <v>370</v>
      </c>
      <c r="S4" s="23"/>
      <c r="T4" s="207" t="s">
        <v>14</v>
      </c>
      <c r="U4" s="13" t="s">
        <v>160</v>
      </c>
    </row>
    <row r="5" spans="1:21"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657</v>
      </c>
      <c r="U5" s="199" t="s">
        <v>372</v>
      </c>
    </row>
    <row r="6" spans="1:21" ht="25.5">
      <c r="A6" s="7"/>
      <c r="B6" s="44">
        <v>1</v>
      </c>
      <c r="C6" s="3" t="s">
        <v>26</v>
      </c>
      <c r="D6" s="9"/>
      <c r="E6" s="3" t="s">
        <v>18</v>
      </c>
      <c r="F6" s="126">
        <v>5</v>
      </c>
      <c r="G6" s="121">
        <f t="shared" ref="G6:G19" si="0">F6*4</f>
        <v>20</v>
      </c>
      <c r="H6" s="126">
        <v>5</v>
      </c>
      <c r="I6" s="121">
        <f t="shared" ref="I6:I19" si="1">H6*2</f>
        <v>10</v>
      </c>
      <c r="J6" s="126">
        <v>4</v>
      </c>
      <c r="K6" s="121">
        <f t="shared" ref="K6:K19" si="2">J6*3</f>
        <v>12</v>
      </c>
      <c r="L6" s="126">
        <v>6</v>
      </c>
      <c r="M6" s="121">
        <f t="shared" ref="M6:M19" si="3">L6</f>
        <v>6</v>
      </c>
      <c r="N6" s="126">
        <v>6</v>
      </c>
      <c r="O6" s="121">
        <f t="shared" ref="O6:O19" si="4">N6</f>
        <v>6</v>
      </c>
      <c r="P6" s="122">
        <f t="shared" ref="P6:P19" si="5">G6+I6+K6+M6+O6</f>
        <v>54</v>
      </c>
      <c r="R6" s="6">
        <f t="shared" ref="R6:R19" si="6">P6*Q6</f>
        <v>0</v>
      </c>
      <c r="T6" s="208">
        <v>0</v>
      </c>
      <c r="U6" s="6">
        <f t="shared" ref="U6:U19" si="7">Q6*T6</f>
        <v>0</v>
      </c>
    </row>
    <row r="7" spans="1:21" s="165" customFormat="1" ht="25.5">
      <c r="A7" s="7"/>
      <c r="B7" s="8">
        <f>(B6+1)</f>
        <v>2</v>
      </c>
      <c r="C7" s="25" t="s">
        <v>326</v>
      </c>
      <c r="D7" s="26"/>
      <c r="E7" s="3" t="s">
        <v>18</v>
      </c>
      <c r="F7" s="126">
        <v>0</v>
      </c>
      <c r="G7" s="121">
        <f t="shared" si="0"/>
        <v>0</v>
      </c>
      <c r="H7" s="126">
        <v>0</v>
      </c>
      <c r="I7" s="121">
        <f t="shared" si="1"/>
        <v>0</v>
      </c>
      <c r="J7" s="126">
        <v>0</v>
      </c>
      <c r="K7" s="121">
        <f t="shared" si="2"/>
        <v>0</v>
      </c>
      <c r="L7" s="126">
        <v>0</v>
      </c>
      <c r="M7" s="121">
        <f t="shared" si="3"/>
        <v>0</v>
      </c>
      <c r="N7" s="126">
        <v>0</v>
      </c>
      <c r="O7" s="121">
        <f t="shared" si="4"/>
        <v>0</v>
      </c>
      <c r="P7" s="122">
        <f t="shared" si="5"/>
        <v>0</v>
      </c>
      <c r="Q7" s="6"/>
      <c r="R7" s="6">
        <f t="shared" si="6"/>
        <v>0</v>
      </c>
      <c r="S7" s="6"/>
      <c r="T7" s="201">
        <v>14</v>
      </c>
      <c r="U7" s="6">
        <f t="shared" si="7"/>
        <v>0</v>
      </c>
    </row>
    <row r="8" spans="1:21">
      <c r="A8" s="7"/>
      <c r="B8" s="8">
        <f t="shared" ref="B8:B19" si="8">(B7+1)</f>
        <v>3</v>
      </c>
      <c r="C8" s="3" t="s">
        <v>124</v>
      </c>
      <c r="D8" s="9"/>
      <c r="E8" s="3" t="s">
        <v>18</v>
      </c>
      <c r="F8" s="126">
        <v>0</v>
      </c>
      <c r="G8" s="121">
        <f t="shared" si="0"/>
        <v>0</v>
      </c>
      <c r="H8" s="126">
        <v>0</v>
      </c>
      <c r="I8" s="121">
        <f t="shared" si="1"/>
        <v>0</v>
      </c>
      <c r="J8" s="126">
        <v>0</v>
      </c>
      <c r="K8" s="121">
        <f t="shared" si="2"/>
        <v>0</v>
      </c>
      <c r="L8" s="126">
        <v>0</v>
      </c>
      <c r="M8" s="121">
        <f t="shared" si="3"/>
        <v>0</v>
      </c>
      <c r="N8" s="126">
        <v>0</v>
      </c>
      <c r="O8" s="121">
        <f t="shared" si="4"/>
        <v>0</v>
      </c>
      <c r="P8" s="122">
        <f t="shared" si="5"/>
        <v>0</v>
      </c>
      <c r="R8" s="6">
        <f t="shared" si="6"/>
        <v>0</v>
      </c>
      <c r="T8" s="201">
        <v>1</v>
      </c>
      <c r="U8" s="6">
        <f t="shared" si="7"/>
        <v>0</v>
      </c>
    </row>
    <row r="9" spans="1:21" s="262" customFormat="1">
      <c r="A9" s="7"/>
      <c r="B9" s="8">
        <f t="shared" si="8"/>
        <v>4</v>
      </c>
      <c r="C9" s="3" t="s">
        <v>551</v>
      </c>
      <c r="D9" s="9"/>
      <c r="E9" s="3" t="s">
        <v>18</v>
      </c>
      <c r="F9" s="126">
        <v>130</v>
      </c>
      <c r="G9" s="121">
        <f t="shared" si="0"/>
        <v>520</v>
      </c>
      <c r="H9" s="126">
        <v>140</v>
      </c>
      <c r="I9" s="121">
        <f t="shared" si="1"/>
        <v>280</v>
      </c>
      <c r="J9" s="126">
        <v>167</v>
      </c>
      <c r="K9" s="121">
        <f t="shared" si="2"/>
        <v>501</v>
      </c>
      <c r="L9" s="126">
        <v>128</v>
      </c>
      <c r="M9" s="121">
        <f t="shared" si="3"/>
        <v>128</v>
      </c>
      <c r="N9" s="126">
        <v>128</v>
      </c>
      <c r="O9" s="121">
        <f t="shared" si="4"/>
        <v>128</v>
      </c>
      <c r="P9" s="122">
        <f t="shared" si="5"/>
        <v>1557</v>
      </c>
      <c r="Q9" s="6"/>
      <c r="R9" s="6">
        <f t="shared" si="6"/>
        <v>0</v>
      </c>
      <c r="S9" s="6"/>
      <c r="T9" s="201">
        <v>0</v>
      </c>
      <c r="U9" s="6">
        <f t="shared" si="7"/>
        <v>0</v>
      </c>
    </row>
    <row r="10" spans="1:21" s="37" customFormat="1" ht="89.25">
      <c r="A10" s="36"/>
      <c r="B10" s="8">
        <f t="shared" si="8"/>
        <v>5</v>
      </c>
      <c r="C10" s="38" t="s">
        <v>343</v>
      </c>
      <c r="D10" s="39"/>
      <c r="E10" s="38" t="s">
        <v>18</v>
      </c>
      <c r="F10" s="126">
        <v>21</v>
      </c>
      <c r="G10" s="121">
        <f t="shared" si="0"/>
        <v>84</v>
      </c>
      <c r="H10" s="126">
        <v>25</v>
      </c>
      <c r="I10" s="121">
        <f t="shared" si="1"/>
        <v>50</v>
      </c>
      <c r="J10" s="126">
        <v>33</v>
      </c>
      <c r="K10" s="121">
        <f t="shared" si="2"/>
        <v>99</v>
      </c>
      <c r="L10" s="126">
        <v>39</v>
      </c>
      <c r="M10" s="121">
        <f t="shared" si="3"/>
        <v>39</v>
      </c>
      <c r="N10" s="126">
        <v>35</v>
      </c>
      <c r="O10" s="121">
        <f t="shared" si="4"/>
        <v>35</v>
      </c>
      <c r="P10" s="122">
        <f t="shared" si="5"/>
        <v>307</v>
      </c>
      <c r="Q10" s="6"/>
      <c r="R10" s="6">
        <f t="shared" si="6"/>
        <v>0</v>
      </c>
      <c r="S10" s="6"/>
      <c r="T10" s="201">
        <v>0</v>
      </c>
      <c r="U10" s="6">
        <f t="shared" si="7"/>
        <v>0</v>
      </c>
    </row>
    <row r="11" spans="1:21" s="174" customFormat="1" ht="76.5">
      <c r="A11" s="7"/>
      <c r="B11" s="8">
        <f t="shared" si="8"/>
        <v>6</v>
      </c>
      <c r="C11" s="176" t="s">
        <v>263</v>
      </c>
      <c r="D11" s="167"/>
      <c r="E11" s="2" t="s">
        <v>147</v>
      </c>
      <c r="F11" s="126">
        <v>0</v>
      </c>
      <c r="G11" s="121">
        <f t="shared" si="0"/>
        <v>0</v>
      </c>
      <c r="H11" s="126">
        <v>0</v>
      </c>
      <c r="I11" s="121">
        <f t="shared" si="1"/>
        <v>0</v>
      </c>
      <c r="J11" s="126">
        <v>0</v>
      </c>
      <c r="K11" s="121">
        <f t="shared" si="2"/>
        <v>0</v>
      </c>
      <c r="L11" s="126">
        <v>0</v>
      </c>
      <c r="M11" s="121">
        <f t="shared" si="3"/>
        <v>0</v>
      </c>
      <c r="N11" s="126">
        <v>0</v>
      </c>
      <c r="O11" s="121">
        <f t="shared" si="4"/>
        <v>0</v>
      </c>
      <c r="P11" s="122">
        <f t="shared" si="5"/>
        <v>0</v>
      </c>
      <c r="Q11" s="6"/>
      <c r="R11" s="6">
        <f t="shared" si="6"/>
        <v>0</v>
      </c>
      <c r="S11" s="6"/>
      <c r="T11" s="201">
        <v>720</v>
      </c>
      <c r="U11" s="6">
        <f t="shared" si="7"/>
        <v>0</v>
      </c>
    </row>
    <row r="12" spans="1:21" s="262" customFormat="1" ht="63.75">
      <c r="A12" s="7"/>
      <c r="B12" s="8">
        <f t="shared" si="8"/>
        <v>7</v>
      </c>
      <c r="C12" s="3" t="s">
        <v>596</v>
      </c>
      <c r="D12" s="9"/>
      <c r="E12" s="3" t="s">
        <v>18</v>
      </c>
      <c r="F12" s="126">
        <v>0</v>
      </c>
      <c r="G12" s="121">
        <f t="shared" si="0"/>
        <v>0</v>
      </c>
      <c r="H12" s="126">
        <v>0</v>
      </c>
      <c r="I12" s="121">
        <f t="shared" si="1"/>
        <v>0</v>
      </c>
      <c r="J12" s="126">
        <v>0</v>
      </c>
      <c r="K12" s="121">
        <f t="shared" si="2"/>
        <v>0</v>
      </c>
      <c r="L12" s="126">
        <v>0</v>
      </c>
      <c r="M12" s="121">
        <f t="shared" si="3"/>
        <v>0</v>
      </c>
      <c r="N12" s="126">
        <v>0</v>
      </c>
      <c r="O12" s="121">
        <f t="shared" si="4"/>
        <v>0</v>
      </c>
      <c r="P12" s="122">
        <f t="shared" si="5"/>
        <v>0</v>
      </c>
      <c r="Q12" s="6"/>
      <c r="R12" s="6">
        <f t="shared" si="6"/>
        <v>0</v>
      </c>
      <c r="S12" s="6"/>
      <c r="T12" s="201">
        <v>1</v>
      </c>
      <c r="U12" s="6">
        <f t="shared" si="7"/>
        <v>0</v>
      </c>
    </row>
    <row r="13" spans="1:21" ht="51">
      <c r="A13" s="7"/>
      <c r="B13" s="8">
        <f t="shared" si="8"/>
        <v>8</v>
      </c>
      <c r="C13" s="3" t="s">
        <v>47</v>
      </c>
      <c r="D13" s="9" t="s">
        <v>537</v>
      </c>
      <c r="E13" s="3" t="s">
        <v>18</v>
      </c>
      <c r="F13" s="126">
        <v>0</v>
      </c>
      <c r="G13" s="121">
        <f t="shared" si="0"/>
        <v>0</v>
      </c>
      <c r="H13" s="126">
        <v>0</v>
      </c>
      <c r="I13" s="121">
        <f t="shared" si="1"/>
        <v>0</v>
      </c>
      <c r="J13" s="126">
        <v>0</v>
      </c>
      <c r="K13" s="121">
        <f t="shared" si="2"/>
        <v>0</v>
      </c>
      <c r="L13" s="126">
        <v>0</v>
      </c>
      <c r="M13" s="121">
        <f t="shared" si="3"/>
        <v>0</v>
      </c>
      <c r="N13" s="126">
        <v>0</v>
      </c>
      <c r="O13" s="121">
        <f t="shared" si="4"/>
        <v>0</v>
      </c>
      <c r="P13" s="122">
        <f t="shared" si="5"/>
        <v>0</v>
      </c>
      <c r="R13" s="6">
        <f t="shared" si="6"/>
        <v>0</v>
      </c>
      <c r="T13" s="201">
        <v>6</v>
      </c>
      <c r="U13" s="6">
        <f t="shared" si="7"/>
        <v>0</v>
      </c>
    </row>
    <row r="14" spans="1:21" s="191" customFormat="1" ht="51">
      <c r="A14" s="7"/>
      <c r="B14" s="8">
        <f t="shared" si="8"/>
        <v>9</v>
      </c>
      <c r="C14" s="3" t="s">
        <v>328</v>
      </c>
      <c r="D14" s="9" t="s">
        <v>538</v>
      </c>
      <c r="E14" s="3" t="s">
        <v>18</v>
      </c>
      <c r="F14" s="126">
        <v>0</v>
      </c>
      <c r="G14" s="121">
        <f t="shared" si="0"/>
        <v>0</v>
      </c>
      <c r="H14" s="126">
        <v>0</v>
      </c>
      <c r="I14" s="121">
        <f t="shared" si="1"/>
        <v>0</v>
      </c>
      <c r="J14" s="126">
        <v>0</v>
      </c>
      <c r="K14" s="121">
        <f t="shared" si="2"/>
        <v>0</v>
      </c>
      <c r="L14" s="126">
        <v>0</v>
      </c>
      <c r="M14" s="121">
        <f t="shared" si="3"/>
        <v>0</v>
      </c>
      <c r="N14" s="126">
        <v>0</v>
      </c>
      <c r="O14" s="121">
        <f t="shared" si="4"/>
        <v>0</v>
      </c>
      <c r="P14" s="122">
        <f t="shared" si="5"/>
        <v>0</v>
      </c>
      <c r="Q14" s="6"/>
      <c r="R14" s="6">
        <f t="shared" si="6"/>
        <v>0</v>
      </c>
      <c r="S14" s="6"/>
      <c r="T14" s="201">
        <v>13</v>
      </c>
      <c r="U14" s="6">
        <f t="shared" si="7"/>
        <v>0</v>
      </c>
    </row>
    <row r="15" spans="1:21" s="191" customFormat="1" ht="51">
      <c r="A15" s="7"/>
      <c r="B15" s="8">
        <f t="shared" si="8"/>
        <v>10</v>
      </c>
      <c r="C15" s="3" t="s">
        <v>327</v>
      </c>
      <c r="D15" s="9" t="s">
        <v>539</v>
      </c>
      <c r="E15" s="3" t="s">
        <v>18</v>
      </c>
      <c r="F15" s="126">
        <v>0</v>
      </c>
      <c r="G15" s="121">
        <f t="shared" si="0"/>
        <v>0</v>
      </c>
      <c r="H15" s="126">
        <v>0</v>
      </c>
      <c r="I15" s="121">
        <f t="shared" si="1"/>
        <v>0</v>
      </c>
      <c r="J15" s="126">
        <v>0</v>
      </c>
      <c r="K15" s="121">
        <f t="shared" si="2"/>
        <v>0</v>
      </c>
      <c r="L15" s="126">
        <v>0</v>
      </c>
      <c r="M15" s="121">
        <f t="shared" si="3"/>
        <v>0</v>
      </c>
      <c r="N15" s="126">
        <v>0</v>
      </c>
      <c r="O15" s="121">
        <f t="shared" si="4"/>
        <v>0</v>
      </c>
      <c r="P15" s="122">
        <f t="shared" si="5"/>
        <v>0</v>
      </c>
      <c r="Q15" s="6"/>
      <c r="R15" s="6">
        <f t="shared" si="6"/>
        <v>0</v>
      </c>
      <c r="S15" s="6"/>
      <c r="T15" s="201">
        <v>1</v>
      </c>
      <c r="U15" s="6">
        <f t="shared" si="7"/>
        <v>0</v>
      </c>
    </row>
    <row r="16" spans="1:21" s="191" customFormat="1" ht="51">
      <c r="A16" s="7"/>
      <c r="B16" s="8">
        <f t="shared" si="8"/>
        <v>11</v>
      </c>
      <c r="C16" s="3" t="s">
        <v>604</v>
      </c>
      <c r="D16" s="9"/>
      <c r="E16" s="3" t="s">
        <v>18</v>
      </c>
      <c r="F16" s="126">
        <v>0</v>
      </c>
      <c r="G16" s="121">
        <f t="shared" si="0"/>
        <v>0</v>
      </c>
      <c r="H16" s="126">
        <v>0</v>
      </c>
      <c r="I16" s="121">
        <f t="shared" si="1"/>
        <v>0</v>
      </c>
      <c r="J16" s="126">
        <v>0</v>
      </c>
      <c r="K16" s="121">
        <f t="shared" si="2"/>
        <v>0</v>
      </c>
      <c r="L16" s="126">
        <v>0</v>
      </c>
      <c r="M16" s="121">
        <f t="shared" si="3"/>
        <v>0</v>
      </c>
      <c r="N16" s="126">
        <v>0</v>
      </c>
      <c r="O16" s="121">
        <f t="shared" si="4"/>
        <v>0</v>
      </c>
      <c r="P16" s="122">
        <f t="shared" si="5"/>
        <v>0</v>
      </c>
      <c r="Q16" s="6"/>
      <c r="R16" s="6">
        <f t="shared" si="6"/>
        <v>0</v>
      </c>
      <c r="S16" s="6"/>
      <c r="T16" s="201">
        <v>13</v>
      </c>
      <c r="U16" s="6">
        <f t="shared" si="7"/>
        <v>0</v>
      </c>
    </row>
    <row r="17" spans="1:21" ht="51">
      <c r="A17" s="7"/>
      <c r="B17" s="8">
        <f t="shared" si="8"/>
        <v>12</v>
      </c>
      <c r="C17" s="3" t="s">
        <v>603</v>
      </c>
      <c r="D17" s="9"/>
      <c r="E17" s="3" t="s">
        <v>18</v>
      </c>
      <c r="F17" s="126">
        <v>0</v>
      </c>
      <c r="G17" s="121">
        <f t="shared" si="0"/>
        <v>0</v>
      </c>
      <c r="H17" s="126">
        <v>0</v>
      </c>
      <c r="I17" s="121">
        <f t="shared" si="1"/>
        <v>0</v>
      </c>
      <c r="J17" s="126">
        <v>0</v>
      </c>
      <c r="K17" s="121">
        <f t="shared" si="2"/>
        <v>0</v>
      </c>
      <c r="L17" s="126">
        <v>0</v>
      </c>
      <c r="M17" s="121">
        <f t="shared" si="3"/>
        <v>0</v>
      </c>
      <c r="N17" s="126">
        <v>0</v>
      </c>
      <c r="O17" s="121">
        <f t="shared" si="4"/>
        <v>0</v>
      </c>
      <c r="P17" s="122">
        <f t="shared" si="5"/>
        <v>0</v>
      </c>
      <c r="R17" s="6">
        <f t="shared" si="6"/>
        <v>0</v>
      </c>
      <c r="T17" s="201">
        <v>25</v>
      </c>
      <c r="U17" s="6">
        <f t="shared" si="7"/>
        <v>0</v>
      </c>
    </row>
    <row r="18" spans="1:21" ht="76.5">
      <c r="A18" s="7"/>
      <c r="B18" s="8">
        <f t="shared" si="8"/>
        <v>13</v>
      </c>
      <c r="C18" s="3" t="s">
        <v>602</v>
      </c>
      <c r="D18" s="9" t="s">
        <v>601</v>
      </c>
      <c r="E18" s="3" t="s">
        <v>18</v>
      </c>
      <c r="F18" s="126">
        <v>0</v>
      </c>
      <c r="G18" s="121">
        <f t="shared" si="0"/>
        <v>0</v>
      </c>
      <c r="H18" s="126">
        <v>0</v>
      </c>
      <c r="I18" s="121">
        <f t="shared" si="1"/>
        <v>0</v>
      </c>
      <c r="J18" s="126">
        <v>0</v>
      </c>
      <c r="K18" s="121">
        <f t="shared" si="2"/>
        <v>0</v>
      </c>
      <c r="L18" s="126">
        <v>0</v>
      </c>
      <c r="M18" s="121">
        <f t="shared" si="3"/>
        <v>0</v>
      </c>
      <c r="N18" s="126">
        <v>0</v>
      </c>
      <c r="O18" s="121">
        <f t="shared" si="4"/>
        <v>0</v>
      </c>
      <c r="P18" s="122">
        <f t="shared" si="5"/>
        <v>0</v>
      </c>
      <c r="R18" s="6">
        <f t="shared" si="6"/>
        <v>0</v>
      </c>
      <c r="T18" s="201">
        <v>24</v>
      </c>
      <c r="U18" s="6">
        <f t="shared" si="7"/>
        <v>0</v>
      </c>
    </row>
    <row r="19" spans="1:21" ht="51.75" thickBot="1">
      <c r="B19" s="42">
        <f t="shared" si="8"/>
        <v>14</v>
      </c>
      <c r="C19" s="20" t="s">
        <v>405</v>
      </c>
      <c r="D19" s="21"/>
      <c r="E19" s="20" t="s">
        <v>20</v>
      </c>
      <c r="F19" s="127">
        <v>1</v>
      </c>
      <c r="G19" s="123">
        <f t="shared" si="0"/>
        <v>4</v>
      </c>
      <c r="H19" s="127">
        <v>1</v>
      </c>
      <c r="I19" s="124">
        <f t="shared" si="1"/>
        <v>2</v>
      </c>
      <c r="J19" s="127">
        <v>1</v>
      </c>
      <c r="K19" s="124">
        <f t="shared" si="2"/>
        <v>3</v>
      </c>
      <c r="L19" s="127">
        <v>1</v>
      </c>
      <c r="M19" s="124">
        <f t="shared" si="3"/>
        <v>1</v>
      </c>
      <c r="N19" s="127">
        <v>1</v>
      </c>
      <c r="O19" s="124">
        <f t="shared" si="4"/>
        <v>1</v>
      </c>
      <c r="P19" s="125">
        <f t="shared" si="5"/>
        <v>11</v>
      </c>
      <c r="R19" s="6">
        <f t="shared" si="6"/>
        <v>0</v>
      </c>
      <c r="T19" s="209">
        <v>1</v>
      </c>
      <c r="U19" s="6">
        <f t="shared" si="7"/>
        <v>0</v>
      </c>
    </row>
    <row r="21" spans="1:21">
      <c r="Q21" s="19" t="s">
        <v>25</v>
      </c>
      <c r="R21" s="19">
        <f>SUM(R6:R19)</f>
        <v>0</v>
      </c>
      <c r="S21" s="19"/>
      <c r="T21" s="19"/>
      <c r="U21" s="19">
        <f>SUM(U6:U19)</f>
        <v>0</v>
      </c>
    </row>
  </sheetData>
  <mergeCells count="2">
    <mergeCell ref="B1:F1"/>
    <mergeCell ref="F4:P4"/>
  </mergeCells>
  <pageMargins left="0.74803149606299213" right="0.74803149606299213" top="0.98425196850393704" bottom="0.98425196850393704" header="0" footer="0"/>
  <pageSetup paperSize="8"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topLeftCell="E1" zoomScaleNormal="100" workbookViewId="0">
      <selection activeCell="J18" sqref="J18"/>
    </sheetView>
  </sheetViews>
  <sheetFormatPr defaultRowHeight="12.75"/>
  <cols>
    <col min="1" max="1" width="1.5703125" style="27" customWidth="1"/>
    <col min="2" max="2" width="11.28515625" style="27" customWidth="1"/>
    <col min="3" max="3" width="27.42578125" style="27" customWidth="1"/>
    <col min="4" max="4" width="15.42578125" style="73" customWidth="1"/>
    <col min="5" max="5" width="6.140625" style="27" customWidth="1"/>
    <col min="6" max="6" width="8.5703125" style="73" customWidth="1"/>
    <col min="7" max="7" width="14.28515625" style="74" customWidth="1"/>
    <col min="8" max="9" width="14" style="74" customWidth="1"/>
    <col min="10" max="10" width="14.42578125" style="74" customWidth="1"/>
    <col min="11" max="14" width="9.140625" style="27"/>
    <col min="15" max="15" width="12.42578125" style="27" customWidth="1"/>
    <col min="16" max="16384" width="9.140625" style="27"/>
  </cols>
  <sheetData>
    <row r="1" spans="2:10">
      <c r="B1" s="76"/>
    </row>
    <row r="2" spans="2:10" ht="39.75" customHeight="1">
      <c r="B2" s="299" t="s">
        <v>389</v>
      </c>
      <c r="C2" s="300"/>
      <c r="D2" s="300"/>
      <c r="E2" s="300"/>
      <c r="F2" s="300"/>
    </row>
    <row r="3" spans="2:10" s="34" customFormat="1" ht="25.5">
      <c r="B3" s="244"/>
      <c r="D3" s="81"/>
      <c r="F3" s="81"/>
      <c r="G3" s="245" t="s">
        <v>388</v>
      </c>
      <c r="H3" s="245" t="s">
        <v>410</v>
      </c>
      <c r="I3" s="245" t="s">
        <v>411</v>
      </c>
      <c r="J3" s="75" t="s">
        <v>25</v>
      </c>
    </row>
    <row r="4" spans="2:10">
      <c r="B4" s="83"/>
    </row>
    <row r="5" spans="2:10">
      <c r="B5" s="298" t="str">
        <f>instalacije!B1</f>
        <v xml:space="preserve">1. Instalacije </v>
      </c>
      <c r="C5" s="297"/>
      <c r="D5" s="297"/>
      <c r="E5" s="297"/>
      <c r="F5" s="297"/>
      <c r="G5" s="74">
        <f>instalacije!R69</f>
        <v>0</v>
      </c>
      <c r="H5" s="74">
        <f>instalacije!U69</f>
        <v>0</v>
      </c>
      <c r="I5" s="74">
        <f>instalacije!W69</f>
        <v>0</v>
      </c>
      <c r="J5" s="74">
        <f>G5+H5+I5</f>
        <v>0</v>
      </c>
    </row>
    <row r="6" spans="2:10">
      <c r="B6" s="298" t="str">
        <f>'instalacijska oprema'!B1</f>
        <v xml:space="preserve">2. Instalacijska oprema </v>
      </c>
      <c r="C6" s="297"/>
      <c r="D6" s="297"/>
      <c r="E6" s="297"/>
      <c r="F6" s="297"/>
      <c r="G6" s="74">
        <f>'instalacijska oprema'!R33</f>
        <v>0</v>
      </c>
      <c r="H6" s="74">
        <f>'instalacijska oprema'!U33</f>
        <v>0</v>
      </c>
      <c r="I6" s="74">
        <f>'instalacijska oprema'!W33</f>
        <v>0</v>
      </c>
      <c r="J6" s="74">
        <f t="shared" ref="J6:J17" si="0">G6+H6+I6</f>
        <v>0</v>
      </c>
    </row>
    <row r="7" spans="2:10">
      <c r="B7" s="298" t="str">
        <f>razsvetljava!B1</f>
        <v>3. Razsvetljava</v>
      </c>
      <c r="C7" s="297"/>
      <c r="D7" s="297"/>
      <c r="E7" s="297"/>
      <c r="F7" s="297"/>
      <c r="G7" s="74">
        <f>razsvetljava!R37</f>
        <v>0</v>
      </c>
      <c r="H7" s="74">
        <f>razsvetljava!U37</f>
        <v>0</v>
      </c>
      <c r="I7" s="74">
        <f>razsvetljava!W37</f>
        <v>0</v>
      </c>
      <c r="J7" s="74">
        <f t="shared" si="0"/>
        <v>0</v>
      </c>
    </row>
    <row r="8" spans="2:10" s="78" customFormat="1">
      <c r="B8" s="108" t="str">
        <f>'varnostna razsvetljava'!B1</f>
        <v>4. Varnostna razsvetljava</v>
      </c>
      <c r="F8" s="79"/>
      <c r="G8" s="59">
        <f>'varnostna razsvetljava'!R17</f>
        <v>0</v>
      </c>
      <c r="H8" s="59">
        <f>'varnostna razsvetljava'!U17</f>
        <v>0</v>
      </c>
      <c r="I8" s="59">
        <f>'varnostna razsvetljava'!W17</f>
        <v>0</v>
      </c>
      <c r="J8" s="74">
        <f t="shared" si="0"/>
        <v>0</v>
      </c>
    </row>
    <row r="9" spans="2:10">
      <c r="B9" s="298" t="str">
        <f>'stikalni bloki'!B1</f>
        <v>5. Stikalni bloki</v>
      </c>
      <c r="C9" s="297"/>
      <c r="D9" s="297"/>
      <c r="E9" s="297"/>
      <c r="F9" s="297"/>
      <c r="G9" s="74">
        <f>'stikalni bloki'!R286</f>
        <v>0</v>
      </c>
      <c r="H9" s="74">
        <f>'stikalni bloki'!U286</f>
        <v>0</v>
      </c>
      <c r="I9" s="74">
        <f>'stikalni bloki'!W286</f>
        <v>0</v>
      </c>
      <c r="J9" s="74">
        <f t="shared" si="0"/>
        <v>0</v>
      </c>
    </row>
    <row r="10" spans="2:10">
      <c r="B10" s="298" t="str">
        <f>'protipožarni sistem'!B1</f>
        <v>6. Protipožarni sistem</v>
      </c>
      <c r="C10" s="297"/>
      <c r="D10" s="297"/>
      <c r="E10" s="297"/>
      <c r="F10" s="297"/>
      <c r="G10" s="74">
        <f>'protipožarni sistem'!R40</f>
        <v>0</v>
      </c>
      <c r="H10" s="74">
        <f>'protipožarni sistem'!U40</f>
        <v>0</v>
      </c>
      <c r="I10" s="74">
        <f>'protipožarni sistem'!W40</f>
        <v>0</v>
      </c>
      <c r="J10" s="74">
        <f t="shared" si="0"/>
        <v>0</v>
      </c>
    </row>
    <row r="11" spans="2:10" ht="12" customHeight="1">
      <c r="B11" s="298" t="str">
        <f>'pozivne naprave'!B1</f>
        <v>7. Pozivne naprave</v>
      </c>
      <c r="C11" s="298"/>
      <c r="D11" s="298"/>
      <c r="E11" s="298"/>
      <c r="F11" s="298"/>
      <c r="G11" s="74">
        <f>'pozivne naprave'!R24</f>
        <v>0</v>
      </c>
      <c r="H11" s="74">
        <f>'pozivne naprave'!U24</f>
        <v>0</v>
      </c>
      <c r="I11" s="74">
        <f>'pozivne naprave'!W24</f>
        <v>0</v>
      </c>
      <c r="J11" s="74">
        <f t="shared" si="0"/>
        <v>0</v>
      </c>
    </row>
    <row r="12" spans="2:10">
      <c r="B12" s="298" t="str">
        <f>'telekomunikacijske naprave'!B1</f>
        <v>8. Telekomunikacijske inštalacije</v>
      </c>
      <c r="C12" s="297"/>
      <c r="D12" s="297"/>
      <c r="E12" s="297"/>
      <c r="F12" s="297"/>
      <c r="G12" s="74">
        <f>'telekomunikacijske naprave'!R18</f>
        <v>0</v>
      </c>
      <c r="H12" s="74">
        <f>'telekomunikacijske naprave'!U18</f>
        <v>0</v>
      </c>
      <c r="I12" s="74">
        <f>'telekomunikacijske naprave'!W18</f>
        <v>0</v>
      </c>
      <c r="J12" s="74">
        <f t="shared" si="0"/>
        <v>0</v>
      </c>
    </row>
    <row r="13" spans="2:10" ht="13.5" customHeight="1">
      <c r="B13" s="296" t="str">
        <f>'antenska naprava'!B1</f>
        <v>9. Antenska naprava</v>
      </c>
      <c r="C13" s="297"/>
      <c r="D13" s="297"/>
      <c r="E13" s="297"/>
      <c r="F13" s="297"/>
      <c r="G13" s="74">
        <f>'antenska naprava'!R11</f>
        <v>0</v>
      </c>
      <c r="H13" s="74">
        <f>'antenska naprava'!U11</f>
        <v>0</v>
      </c>
      <c r="I13" s="74">
        <f>'antenska naprava'!W11</f>
        <v>0</v>
      </c>
      <c r="J13" s="74">
        <f t="shared" si="0"/>
        <v>0</v>
      </c>
    </row>
    <row r="14" spans="2:10">
      <c r="B14" s="296" t="str">
        <f>'strojne inštalacije'!B1</f>
        <v>10. Strojne inštalacije</v>
      </c>
      <c r="C14" s="297"/>
      <c r="D14" s="297"/>
      <c r="E14" s="297"/>
      <c r="F14" s="297"/>
      <c r="G14" s="74">
        <f>'strojne inštalacije'!R64</f>
        <v>0</v>
      </c>
      <c r="H14" s="74">
        <f>'strojne inštalacije'!U64</f>
        <v>0</v>
      </c>
      <c r="I14" s="74">
        <f>'strojne inštalacije'!W64</f>
        <v>0</v>
      </c>
      <c r="J14" s="74">
        <f t="shared" si="0"/>
        <v>0</v>
      </c>
    </row>
    <row r="15" spans="2:10">
      <c r="B15" s="296" t="str">
        <f>ODT!B1</f>
        <v>11. ODT</v>
      </c>
      <c r="C15" s="297"/>
      <c r="D15" s="297"/>
      <c r="E15" s="297"/>
      <c r="F15" s="297"/>
      <c r="G15" s="74">
        <f>ODT!R16</f>
        <v>0</v>
      </c>
      <c r="H15" s="74">
        <f>ODT!U16</f>
        <v>0</v>
      </c>
      <c r="I15" s="74">
        <f>ODT!W16</f>
        <v>0</v>
      </c>
      <c r="J15" s="74">
        <f t="shared" si="0"/>
        <v>0</v>
      </c>
    </row>
    <row r="16" spans="2:10">
      <c r="B16" s="246" t="str">
        <f>'Kontrola pristopa'!B1:F1</f>
        <v>12. Kontrola pristopa v garažo</v>
      </c>
      <c r="C16" s="1"/>
      <c r="D16" s="1"/>
      <c r="E16" s="1"/>
      <c r="F16" s="1"/>
      <c r="G16" s="74">
        <f>'Kontrola pristopa'!R20</f>
        <v>0</v>
      </c>
      <c r="H16" s="74">
        <f>'Kontrola pristopa'!U20</f>
        <v>0</v>
      </c>
      <c r="I16" s="74">
        <f>'Kontrola pristopa'!W20</f>
        <v>0</v>
      </c>
      <c r="J16" s="74">
        <f t="shared" si="0"/>
        <v>0</v>
      </c>
    </row>
    <row r="17" spans="2:10">
      <c r="B17" s="298" t="str">
        <f>'strelovodna naprava'!B1</f>
        <v>13. Strelovodna naprava, ozemljilo</v>
      </c>
      <c r="C17" s="297"/>
      <c r="D17" s="297"/>
      <c r="E17" s="297"/>
      <c r="F17" s="297"/>
      <c r="G17" s="74">
        <f>'strelovodna naprava'!R22</f>
        <v>0</v>
      </c>
      <c r="H17" s="74">
        <f>'strelovodna naprava'!U22</f>
        <v>0</v>
      </c>
      <c r="I17" s="74">
        <f>'strelovodna naprava'!W22</f>
        <v>0</v>
      </c>
      <c r="J17" s="74">
        <f t="shared" si="0"/>
        <v>0</v>
      </c>
    </row>
    <row r="18" spans="2:10">
      <c r="B18" s="296" t="str">
        <f>ostalo!B1</f>
        <v>14. Ostalo</v>
      </c>
      <c r="C18" s="297"/>
      <c r="D18" s="297"/>
      <c r="E18" s="297"/>
      <c r="F18" s="297"/>
      <c r="G18" s="74">
        <f>ostalo!R21</f>
        <v>0</v>
      </c>
      <c r="H18" s="74">
        <f>ostalo!U21</f>
        <v>0</v>
      </c>
      <c r="I18" s="74">
        <f>ostalo!W21</f>
        <v>0</v>
      </c>
      <c r="J18" s="74">
        <f>G18+H18+I18</f>
        <v>0</v>
      </c>
    </row>
    <row r="19" spans="2:10">
      <c r="B19" s="77" t="s">
        <v>15</v>
      </c>
    </row>
    <row r="21" spans="2:10" s="34" customFormat="1">
      <c r="D21" s="81"/>
      <c r="E21" s="34" t="s">
        <v>25</v>
      </c>
      <c r="F21" s="81"/>
      <c r="G21" s="75">
        <f>SUM(G5:G20)</f>
        <v>0</v>
      </c>
      <c r="H21" s="75">
        <f>SUM(H5:H20)</f>
        <v>0</v>
      </c>
      <c r="I21" s="75">
        <f>SUM(I5:I20)</f>
        <v>0</v>
      </c>
      <c r="J21" s="75">
        <f>G21+H21+I21</f>
        <v>0</v>
      </c>
    </row>
    <row r="22" spans="2:10">
      <c r="G22" s="75"/>
      <c r="H22" s="75"/>
      <c r="I22" s="75"/>
    </row>
    <row r="23" spans="2:10">
      <c r="E23" s="27" t="s">
        <v>141</v>
      </c>
      <c r="F23" s="80">
        <v>9.5000000000000001E-2</v>
      </c>
      <c r="G23" s="74">
        <f>G21*F23</f>
        <v>0</v>
      </c>
      <c r="H23" s="74">
        <f>H21*F23</f>
        <v>0</v>
      </c>
      <c r="I23" s="74">
        <f>I21*F23</f>
        <v>0</v>
      </c>
      <c r="J23" s="74">
        <f>J21*F23</f>
        <v>0</v>
      </c>
    </row>
    <row r="25" spans="2:10">
      <c r="E25" s="27" t="s">
        <v>161</v>
      </c>
      <c r="G25" s="74">
        <f>G21+G23</f>
        <v>0</v>
      </c>
      <c r="H25" s="74">
        <f>H21+H23</f>
        <v>0</v>
      </c>
      <c r="I25" s="74">
        <f>I21+I23</f>
        <v>0</v>
      </c>
      <c r="J25" s="74">
        <f>J21+J23</f>
        <v>0</v>
      </c>
    </row>
  </sheetData>
  <mergeCells count="13">
    <mergeCell ref="B9:F9"/>
    <mergeCell ref="B5:F5"/>
    <mergeCell ref="B6:F6"/>
    <mergeCell ref="B7:F7"/>
    <mergeCell ref="B2:F2"/>
    <mergeCell ref="B18:F18"/>
    <mergeCell ref="B13:F13"/>
    <mergeCell ref="B14:F14"/>
    <mergeCell ref="B15:F15"/>
    <mergeCell ref="B10:F10"/>
    <mergeCell ref="B11:F11"/>
    <mergeCell ref="B12:F12"/>
    <mergeCell ref="B17:F17"/>
  </mergeCells>
  <pageMargins left="0.74803149606299213" right="0.74803149606299213" top="0.98425196850393704" bottom="0.98425196850393704" header="0" footer="0"/>
  <pageSetup paperSize="9" scale="67" fitToHeight="0" orientation="portrait" r:id="rId1"/>
  <headerFooter alignWithMargins="0">
    <oddHeader xml:space="preserve">&amp;C
STANOVANJSKA SOSESKA NOVO BRDO, V OBMOČJU UREJANJA OPPN 252, 
FUNKCIONALNA ENOTA E2
</oddHeader>
    <oddFooter>&amp;Celektrične inštalacije in električna oprema - &amp;A&amp;R&amp;P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46"/>
  <sheetViews>
    <sheetView zoomScaleNormal="100" workbookViewId="0">
      <selection sqref="A1:C65536"/>
    </sheetView>
  </sheetViews>
  <sheetFormatPr defaultRowHeight="12.75"/>
  <cols>
    <col min="1" max="1" width="9.140625" style="275"/>
    <col min="2" max="2" width="74" style="275" customWidth="1"/>
    <col min="3" max="16384" width="9.140625" style="275"/>
  </cols>
  <sheetData>
    <row r="4" spans="1:6">
      <c r="A4" s="268"/>
      <c r="B4" s="272" t="s">
        <v>552</v>
      </c>
      <c r="C4" s="273"/>
      <c r="D4" s="274"/>
      <c r="E4" s="274"/>
      <c r="F4" s="274"/>
    </row>
    <row r="6" spans="1:6">
      <c r="A6" s="269"/>
      <c r="B6" s="270"/>
      <c r="C6" s="276"/>
      <c r="D6" s="277"/>
      <c r="E6" s="277"/>
      <c r="F6" s="277"/>
    </row>
    <row r="7" spans="1:6">
      <c r="A7" s="278"/>
      <c r="B7" s="272" t="s">
        <v>553</v>
      </c>
      <c r="C7" s="278"/>
      <c r="D7" s="278"/>
      <c r="E7" s="278"/>
      <c r="F7" s="278"/>
    </row>
    <row r="8" spans="1:6">
      <c r="A8" s="278"/>
      <c r="B8" s="272"/>
      <c r="C8" s="278"/>
      <c r="D8" s="278"/>
      <c r="E8" s="278"/>
      <c r="F8" s="278"/>
    </row>
    <row r="9" spans="1:6">
      <c r="A9" s="278"/>
      <c r="B9" s="279"/>
      <c r="C9" s="278"/>
      <c r="D9" s="278"/>
      <c r="E9" s="278"/>
      <c r="F9" s="278"/>
    </row>
    <row r="10" spans="1:6" ht="25.5">
      <c r="A10" s="278"/>
      <c r="B10" s="280" t="s">
        <v>554</v>
      </c>
      <c r="C10" s="278"/>
      <c r="D10" s="278"/>
      <c r="E10" s="278"/>
      <c r="F10" s="278"/>
    </row>
    <row r="11" spans="1:6">
      <c r="A11" s="278"/>
      <c r="B11" s="279"/>
      <c r="C11" s="278"/>
      <c r="D11" s="278"/>
      <c r="E11" s="278"/>
      <c r="F11" s="278"/>
    </row>
    <row r="12" spans="1:6">
      <c r="A12" s="278"/>
      <c r="B12" s="281" t="s">
        <v>555</v>
      </c>
      <c r="C12" s="278"/>
      <c r="D12" s="278"/>
      <c r="E12" s="278"/>
      <c r="F12" s="278"/>
    </row>
    <row r="13" spans="1:6" ht="38.25">
      <c r="A13" s="269"/>
      <c r="B13" s="282" t="s">
        <v>556</v>
      </c>
      <c r="C13" s="276"/>
      <c r="D13" s="277"/>
      <c r="E13" s="277"/>
      <c r="F13" s="277"/>
    </row>
    <row r="14" spans="1:6" ht="51">
      <c r="A14" s="269"/>
      <c r="B14" s="283" t="s">
        <v>557</v>
      </c>
      <c r="C14" s="276"/>
      <c r="D14" s="277"/>
      <c r="E14" s="277"/>
      <c r="F14" s="277"/>
    </row>
    <row r="15" spans="1:6" ht="89.25">
      <c r="A15" s="269"/>
      <c r="B15" s="283" t="s">
        <v>558</v>
      </c>
      <c r="C15" s="276"/>
      <c r="D15" s="277"/>
      <c r="E15" s="277"/>
      <c r="F15" s="277"/>
    </row>
    <row r="16" spans="1:6" ht="25.5">
      <c r="A16" s="269"/>
      <c r="B16" s="283" t="s">
        <v>559</v>
      </c>
      <c r="C16" s="276"/>
      <c r="D16" s="277"/>
      <c r="E16" s="277"/>
      <c r="F16" s="277"/>
    </row>
    <row r="17" spans="1:6" ht="38.25">
      <c r="A17" s="271"/>
      <c r="B17" s="272" t="s">
        <v>560</v>
      </c>
      <c r="C17" s="276"/>
      <c r="D17" s="277"/>
      <c r="E17" s="277"/>
      <c r="F17" s="277"/>
    </row>
    <row r="18" spans="1:6" ht="76.5">
      <c r="A18" s="269"/>
      <c r="B18" s="283" t="s">
        <v>561</v>
      </c>
      <c r="C18" s="276"/>
      <c r="D18" s="277"/>
      <c r="E18" s="277"/>
      <c r="F18" s="277"/>
    </row>
    <row r="19" spans="1:6" ht="25.5">
      <c r="A19" s="269"/>
      <c r="B19" s="283" t="s">
        <v>562</v>
      </c>
      <c r="C19" s="276"/>
      <c r="D19" s="277"/>
      <c r="E19" s="277"/>
      <c r="F19" s="277"/>
    </row>
    <row r="20" spans="1:6" ht="38.25">
      <c r="A20" s="269"/>
      <c r="B20" s="283" t="s">
        <v>563</v>
      </c>
      <c r="C20" s="276"/>
      <c r="D20" s="277"/>
      <c r="E20" s="277"/>
      <c r="F20" s="277"/>
    </row>
    <row r="21" spans="1:6" ht="63.75">
      <c r="A21" s="269"/>
      <c r="B21" s="283" t="s">
        <v>564</v>
      </c>
      <c r="C21" s="276"/>
      <c r="D21" s="277"/>
      <c r="E21" s="277"/>
      <c r="F21" s="277"/>
    </row>
    <row r="22" spans="1:6" ht="25.5">
      <c r="A22" s="284"/>
      <c r="B22" s="285" t="s">
        <v>565</v>
      </c>
      <c r="C22" s="284"/>
      <c r="D22" s="286"/>
      <c r="E22" s="286"/>
      <c r="F22" s="286"/>
    </row>
    <row r="23" spans="1:6">
      <c r="A23" s="269"/>
      <c r="B23" s="272"/>
      <c r="C23" s="276"/>
      <c r="D23" s="277"/>
      <c r="E23" s="277"/>
      <c r="F23" s="277"/>
    </row>
    <row r="24" spans="1:6">
      <c r="A24" s="271"/>
      <c r="B24" s="283"/>
      <c r="C24" s="276"/>
      <c r="D24" s="276"/>
      <c r="E24" s="276"/>
      <c r="F24" s="276"/>
    </row>
    <row r="25" spans="1:6">
      <c r="A25" s="271"/>
      <c r="B25" s="283" t="s">
        <v>566</v>
      </c>
      <c r="C25" s="276"/>
      <c r="D25" s="277"/>
      <c r="E25" s="277"/>
      <c r="F25" s="277"/>
    </row>
    <row r="26" spans="1:6" ht="38.25">
      <c r="A26" s="269"/>
      <c r="B26" s="283" t="s">
        <v>567</v>
      </c>
      <c r="C26" s="276"/>
      <c r="D26" s="277"/>
      <c r="E26" s="277"/>
      <c r="F26" s="277"/>
    </row>
    <row r="27" spans="1:6">
      <c r="A27" s="269"/>
      <c r="B27" s="283" t="s">
        <v>568</v>
      </c>
      <c r="C27" s="276"/>
      <c r="D27" s="277"/>
      <c r="E27" s="277"/>
      <c r="F27" s="277"/>
    </row>
    <row r="28" spans="1:6">
      <c r="A28" s="271"/>
      <c r="B28" s="283" t="s">
        <v>569</v>
      </c>
      <c r="C28" s="276"/>
      <c r="D28" s="277"/>
      <c r="E28" s="277"/>
      <c r="F28" s="277"/>
    </row>
    <row r="29" spans="1:6" ht="25.5">
      <c r="A29" s="269"/>
      <c r="B29" s="283" t="s">
        <v>570</v>
      </c>
      <c r="C29" s="276"/>
      <c r="D29" s="277"/>
      <c r="E29" s="277"/>
      <c r="F29" s="277"/>
    </row>
    <row r="30" spans="1:6">
      <c r="A30" s="269"/>
      <c r="B30" s="283" t="s">
        <v>571</v>
      </c>
      <c r="C30" s="276"/>
      <c r="D30" s="277"/>
      <c r="E30" s="277"/>
      <c r="F30" s="277"/>
    </row>
    <row r="31" spans="1:6">
      <c r="A31" s="269"/>
      <c r="B31" s="283" t="s">
        <v>572</v>
      </c>
      <c r="C31" s="276"/>
      <c r="D31" s="277"/>
      <c r="E31" s="277"/>
      <c r="F31" s="277"/>
    </row>
    <row r="32" spans="1:6" ht="38.25">
      <c r="A32" s="269"/>
      <c r="B32" s="283" t="s">
        <v>573</v>
      </c>
      <c r="C32" s="276"/>
      <c r="D32" s="277"/>
      <c r="E32" s="277"/>
      <c r="F32" s="277"/>
    </row>
    <row r="33" spans="1:6">
      <c r="A33" s="269"/>
      <c r="B33" s="283" t="s">
        <v>574</v>
      </c>
      <c r="C33" s="276"/>
      <c r="D33" s="277"/>
      <c r="E33" s="277"/>
      <c r="F33" s="277"/>
    </row>
    <row r="34" spans="1:6" ht="51">
      <c r="A34" s="269"/>
      <c r="B34" s="283" t="s">
        <v>575</v>
      </c>
      <c r="C34" s="276"/>
      <c r="D34" s="277"/>
      <c r="E34" s="277"/>
      <c r="F34" s="277"/>
    </row>
    <row r="35" spans="1:6">
      <c r="A35" s="269"/>
      <c r="B35" s="283" t="s">
        <v>576</v>
      </c>
      <c r="C35" s="276"/>
      <c r="D35" s="277"/>
      <c r="E35" s="277"/>
      <c r="F35" s="277"/>
    </row>
    <row r="36" spans="1:6" ht="51">
      <c r="A36" s="269"/>
      <c r="B36" s="283" t="s">
        <v>577</v>
      </c>
      <c r="C36" s="276"/>
      <c r="D36" s="277"/>
      <c r="E36" s="277"/>
      <c r="F36" s="277"/>
    </row>
    <row r="37" spans="1:6" ht="38.25">
      <c r="A37" s="269"/>
      <c r="B37" s="283" t="s">
        <v>578</v>
      </c>
      <c r="C37" s="276"/>
      <c r="D37" s="277"/>
      <c r="E37" s="277"/>
      <c r="F37" s="277"/>
    </row>
    <row r="38" spans="1:6" ht="25.5">
      <c r="A38" s="269"/>
      <c r="B38" s="283" t="s">
        <v>579</v>
      </c>
      <c r="C38" s="276"/>
      <c r="D38" s="277"/>
      <c r="E38" s="277"/>
      <c r="F38" s="277"/>
    </row>
    <row r="39" spans="1:6" ht="25.5">
      <c r="A39" s="269"/>
      <c r="B39" s="283" t="s">
        <v>580</v>
      </c>
      <c r="C39" s="276"/>
      <c r="D39" s="277"/>
      <c r="E39" s="277"/>
      <c r="F39" s="277"/>
    </row>
    <row r="40" spans="1:6" ht="25.5">
      <c r="A40" s="269"/>
      <c r="B40" s="283" t="s">
        <v>581</v>
      </c>
      <c r="C40" s="276"/>
      <c r="D40" s="277"/>
      <c r="E40" s="277"/>
      <c r="F40" s="277"/>
    </row>
    <row r="41" spans="1:6">
      <c r="A41" s="269"/>
      <c r="B41" s="287" t="s">
        <v>582</v>
      </c>
      <c r="C41" s="276"/>
      <c r="D41" s="277"/>
      <c r="E41" s="277"/>
      <c r="F41" s="277"/>
    </row>
    <row r="42" spans="1:6" ht="38.25">
      <c r="A42" s="269"/>
      <c r="B42" s="283" t="s">
        <v>583</v>
      </c>
      <c r="C42" s="276"/>
      <c r="D42" s="277"/>
      <c r="E42" s="277"/>
      <c r="F42" s="277"/>
    </row>
    <row r="43" spans="1:6">
      <c r="A43" s="269"/>
      <c r="B43" s="283" t="s">
        <v>584</v>
      </c>
      <c r="C43" s="276"/>
      <c r="D43" s="277"/>
      <c r="E43" s="277"/>
      <c r="F43" s="277"/>
    </row>
    <row r="44" spans="1:6">
      <c r="A44" s="271"/>
      <c r="B44" s="283" t="s">
        <v>585</v>
      </c>
      <c r="C44" s="276"/>
      <c r="D44" s="277"/>
      <c r="E44" s="277"/>
      <c r="F44" s="277"/>
    </row>
    <row r="45" spans="1:6">
      <c r="A45" s="271"/>
      <c r="B45" s="283" t="s">
        <v>586</v>
      </c>
      <c r="C45" s="276"/>
      <c r="D45" s="277"/>
      <c r="E45" s="277"/>
      <c r="F45" s="277"/>
    </row>
    <row r="46" spans="1:6">
      <c r="A46" s="271"/>
      <c r="B46" s="283" t="s">
        <v>587</v>
      </c>
      <c r="C46" s="276"/>
      <c r="D46" s="277"/>
      <c r="E46" s="277"/>
      <c r="F46" s="277"/>
    </row>
  </sheetData>
  <pageMargins left="0.70866141732283472" right="0.70866141732283472" top="0.74803149606299213" bottom="0.74803149606299213" header="0.31496062992125984" footer="0.31496062992125984"/>
  <pageSetup paperSize="9" orientation="portrait" r:id="rId1"/>
  <headerFooter>
    <oddHeader>&amp;CSTANOVANJSKA SOSESKA NOVO BRDO, V OBMOČJU UREJANJA OPPN 252, 
FUNKCIONALNA ENOTA E2</oddHeader>
    <oddFooter>&amp;Celektrične inštalacije in električna oprema - &amp;A&amp;R&amp;P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Normal="100" workbookViewId="0">
      <pane xSplit="1" ySplit="5" topLeftCell="B61" activePane="bottomRight" state="frozen"/>
      <selection pane="topRight" activeCell="B1" sqref="B1"/>
      <selection pane="bottomLeft" activeCell="A6" sqref="A6"/>
      <selection pane="bottomRight" activeCell="R67" sqref="R67"/>
    </sheetView>
  </sheetViews>
  <sheetFormatPr defaultRowHeight="12.75"/>
  <cols>
    <col min="1" max="1" width="1.5703125" style="52" customWidth="1"/>
    <col min="2" max="2" width="4.7109375" style="52" customWidth="1"/>
    <col min="3" max="3" width="27.42578125" style="52" customWidth="1"/>
    <col min="4" max="4" width="15.42578125" style="10" customWidth="1"/>
    <col min="5" max="5" width="6.140625" style="86" customWidth="1"/>
    <col min="6" max="9" width="6.140625" style="120" customWidth="1"/>
    <col min="10" max="10" width="6.140625" style="128" customWidth="1"/>
    <col min="11" max="15" width="6.140625" style="120" customWidth="1"/>
    <col min="16" max="16" width="8.85546875" style="120" customWidth="1"/>
    <col min="17" max="17" width="12" style="6" customWidth="1"/>
    <col min="18" max="18" width="11.7109375" style="6" customWidth="1"/>
    <col min="19" max="19" width="5.140625" style="6" customWidth="1"/>
    <col min="20" max="20" width="11.7109375" style="6" customWidth="1"/>
    <col min="21" max="21" width="11.28515625" style="52" customWidth="1"/>
    <col min="22" max="22" width="11.7109375" style="6" customWidth="1"/>
    <col min="23" max="23" width="11.28515625" style="252" customWidth="1"/>
    <col min="24" max="16384" width="9.140625" style="52"/>
  </cols>
  <sheetData>
    <row r="1" spans="1:23" s="53" customFormat="1">
      <c r="B1" s="301" t="s">
        <v>0</v>
      </c>
      <c r="C1" s="302"/>
      <c r="D1" s="302"/>
      <c r="E1" s="302"/>
      <c r="F1" s="302"/>
      <c r="G1" s="302"/>
      <c r="H1" s="302"/>
      <c r="I1" s="302"/>
      <c r="J1" s="302"/>
      <c r="K1" s="302"/>
      <c r="L1" s="302"/>
      <c r="M1" s="302"/>
      <c r="N1" s="302"/>
      <c r="O1" s="302"/>
      <c r="P1" s="302"/>
      <c r="Q1" s="11"/>
      <c r="R1" s="11"/>
      <c r="S1" s="11"/>
      <c r="T1" s="11"/>
      <c r="V1" s="11"/>
      <c r="W1" s="251"/>
    </row>
    <row r="2" spans="1:23">
      <c r="B2" s="303" t="s">
        <v>71</v>
      </c>
      <c r="C2" s="304"/>
      <c r="D2" s="304"/>
      <c r="E2" s="304"/>
      <c r="F2" s="304"/>
      <c r="G2" s="304"/>
      <c r="H2" s="304"/>
      <c r="I2" s="304"/>
      <c r="J2" s="304"/>
      <c r="K2" s="304"/>
      <c r="L2" s="304"/>
      <c r="M2" s="304"/>
      <c r="N2" s="304"/>
      <c r="O2" s="304"/>
      <c r="P2" s="304"/>
    </row>
    <row r="3" spans="1:23" ht="13.5" thickBot="1">
      <c r="B3" s="85"/>
      <c r="C3" s="86"/>
    </row>
    <row r="4" spans="1:23" s="53" customFormat="1" ht="14.25" customHeight="1">
      <c r="B4" s="112" t="s">
        <v>1</v>
      </c>
      <c r="C4" s="87" t="s">
        <v>2</v>
      </c>
      <c r="D4" s="113" t="s">
        <v>3</v>
      </c>
      <c r="E4" s="114" t="s">
        <v>162</v>
      </c>
      <c r="F4" s="305" t="s">
        <v>14</v>
      </c>
      <c r="G4" s="306"/>
      <c r="H4" s="306"/>
      <c r="I4" s="306"/>
      <c r="J4" s="306"/>
      <c r="K4" s="306"/>
      <c r="L4" s="306"/>
      <c r="M4" s="306"/>
      <c r="N4" s="306"/>
      <c r="O4" s="306"/>
      <c r="P4" s="307"/>
      <c r="Q4" s="13" t="s">
        <v>163</v>
      </c>
      <c r="R4" s="13" t="s">
        <v>370</v>
      </c>
      <c r="S4" s="23"/>
      <c r="T4" s="207" t="s">
        <v>14</v>
      </c>
      <c r="U4" s="13" t="s">
        <v>160</v>
      </c>
      <c r="V4" s="207" t="s">
        <v>14</v>
      </c>
      <c r="W4" s="13" t="s">
        <v>160</v>
      </c>
    </row>
    <row r="5" spans="1:23"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372</v>
      </c>
      <c r="U5" s="199" t="s">
        <v>372</v>
      </c>
      <c r="V5" s="204" t="s">
        <v>409</v>
      </c>
      <c r="W5" s="199" t="s">
        <v>409</v>
      </c>
    </row>
    <row r="6" spans="1:23" s="12" customFormat="1" ht="25.5">
      <c r="A6" s="31"/>
      <c r="B6" s="110">
        <v>1</v>
      </c>
      <c r="C6" s="14" t="s">
        <v>40</v>
      </c>
      <c r="D6" s="15" t="s">
        <v>138</v>
      </c>
      <c r="E6" s="5" t="s">
        <v>17</v>
      </c>
      <c r="F6" s="126">
        <v>0</v>
      </c>
      <c r="G6" s="121">
        <f t="shared" ref="G6:G67" si="0">F6*4</f>
        <v>0</v>
      </c>
      <c r="H6" s="126">
        <v>0</v>
      </c>
      <c r="I6" s="121">
        <f t="shared" ref="I6:I67" si="1">H6*2</f>
        <v>0</v>
      </c>
      <c r="J6" s="126">
        <v>0</v>
      </c>
      <c r="K6" s="121">
        <f t="shared" ref="K6:K67" si="2">J6*3</f>
        <v>0</v>
      </c>
      <c r="L6" s="126">
        <v>0</v>
      </c>
      <c r="M6" s="121">
        <f t="shared" ref="M6:M67" si="3">L6</f>
        <v>0</v>
      </c>
      <c r="N6" s="126">
        <v>0</v>
      </c>
      <c r="O6" s="121">
        <f t="shared" ref="O6:O67" si="4">N6</f>
        <v>0</v>
      </c>
      <c r="P6" s="122">
        <f t="shared" ref="P6:P67" si="5">G6+I6+K6+M6+O6</f>
        <v>0</v>
      </c>
      <c r="Q6" s="257"/>
      <c r="R6" s="6">
        <f t="shared" ref="R6:R67" si="6">P6*Q6</f>
        <v>0</v>
      </c>
      <c r="S6" s="109"/>
      <c r="T6" s="208">
        <v>0</v>
      </c>
      <c r="U6" s="6">
        <f>Q6*T6</f>
        <v>0</v>
      </c>
      <c r="V6" s="208">
        <v>980</v>
      </c>
      <c r="W6" s="6">
        <f>Q6*V6</f>
        <v>0</v>
      </c>
    </row>
    <row r="7" spans="1:23" ht="25.5">
      <c r="A7" s="7"/>
      <c r="B7" s="14">
        <f>(B6+1)</f>
        <v>2</v>
      </c>
      <c r="C7" s="14" t="s">
        <v>40</v>
      </c>
      <c r="D7" s="15" t="s">
        <v>48</v>
      </c>
      <c r="E7" s="5" t="s">
        <v>17</v>
      </c>
      <c r="F7" s="126">
        <v>0</v>
      </c>
      <c r="G7" s="121">
        <f t="shared" si="0"/>
        <v>0</v>
      </c>
      <c r="H7" s="126">
        <v>0</v>
      </c>
      <c r="I7" s="121">
        <f t="shared" si="1"/>
        <v>0</v>
      </c>
      <c r="J7" s="126">
        <v>0</v>
      </c>
      <c r="K7" s="121">
        <f t="shared" si="2"/>
        <v>0</v>
      </c>
      <c r="L7" s="126">
        <v>40</v>
      </c>
      <c r="M7" s="121">
        <f t="shared" si="3"/>
        <v>40</v>
      </c>
      <c r="N7" s="126">
        <v>40</v>
      </c>
      <c r="O7" s="121">
        <f t="shared" si="4"/>
        <v>40</v>
      </c>
      <c r="P7" s="122">
        <f t="shared" si="5"/>
        <v>80</v>
      </c>
      <c r="Q7" s="257"/>
      <c r="R7" s="6">
        <f t="shared" si="6"/>
        <v>0</v>
      </c>
      <c r="T7" s="201">
        <v>0</v>
      </c>
      <c r="U7" s="6">
        <f t="shared" ref="U7:U67" si="7">Q7*T7</f>
        <v>0</v>
      </c>
      <c r="V7" s="201">
        <v>90</v>
      </c>
      <c r="W7" s="6">
        <f t="shared" ref="W7:W67" si="8">Q7*V7</f>
        <v>0</v>
      </c>
    </row>
    <row r="8" spans="1:23" ht="51">
      <c r="A8" s="7"/>
      <c r="B8" s="14">
        <f t="shared" ref="B8:B66" si="9">(B7+1)</f>
        <v>3</v>
      </c>
      <c r="C8" s="14" t="s">
        <v>70</v>
      </c>
      <c r="D8" s="15" t="s">
        <v>22</v>
      </c>
      <c r="E8" s="3" t="s">
        <v>17</v>
      </c>
      <c r="F8" s="126">
        <v>5050</v>
      </c>
      <c r="G8" s="121">
        <f t="shared" si="0"/>
        <v>20200</v>
      </c>
      <c r="H8" s="126">
        <v>5900</v>
      </c>
      <c r="I8" s="121">
        <f t="shared" si="1"/>
        <v>11800</v>
      </c>
      <c r="J8" s="126">
        <v>8200</v>
      </c>
      <c r="K8" s="121">
        <f t="shared" si="2"/>
        <v>24600</v>
      </c>
      <c r="L8" s="126">
        <v>8800</v>
      </c>
      <c r="M8" s="121">
        <f t="shared" si="3"/>
        <v>8800</v>
      </c>
      <c r="N8" s="126">
        <v>7500</v>
      </c>
      <c r="O8" s="121">
        <f t="shared" si="4"/>
        <v>7500</v>
      </c>
      <c r="P8" s="122">
        <f t="shared" si="5"/>
        <v>72900</v>
      </c>
      <c r="Q8" s="257"/>
      <c r="R8" s="6">
        <f t="shared" si="6"/>
        <v>0</v>
      </c>
      <c r="T8" s="201">
        <v>0</v>
      </c>
      <c r="U8" s="6">
        <f t="shared" si="7"/>
        <v>0</v>
      </c>
      <c r="V8" s="201">
        <v>0</v>
      </c>
      <c r="W8" s="6">
        <f t="shared" si="8"/>
        <v>0</v>
      </c>
    </row>
    <row r="9" spans="1:23" ht="25.5">
      <c r="A9" s="7"/>
      <c r="B9" s="14">
        <f t="shared" si="9"/>
        <v>4</v>
      </c>
      <c r="C9" s="14" t="s">
        <v>52</v>
      </c>
      <c r="D9" s="15" t="s">
        <v>51</v>
      </c>
      <c r="E9" s="3" t="s">
        <v>17</v>
      </c>
      <c r="F9" s="126">
        <v>0</v>
      </c>
      <c r="G9" s="121">
        <f t="shared" si="0"/>
        <v>0</v>
      </c>
      <c r="H9" s="126">
        <v>0</v>
      </c>
      <c r="I9" s="121">
        <f t="shared" si="1"/>
        <v>0</v>
      </c>
      <c r="J9" s="126">
        <v>0</v>
      </c>
      <c r="K9" s="121">
        <f t="shared" si="2"/>
        <v>0</v>
      </c>
      <c r="L9" s="126">
        <v>0</v>
      </c>
      <c r="M9" s="121">
        <f t="shared" si="3"/>
        <v>0</v>
      </c>
      <c r="N9" s="126">
        <v>0</v>
      </c>
      <c r="O9" s="121">
        <f t="shared" si="4"/>
        <v>0</v>
      </c>
      <c r="P9" s="122">
        <f t="shared" si="5"/>
        <v>0</v>
      </c>
      <c r="Q9" s="257"/>
      <c r="R9" s="6">
        <f t="shared" si="6"/>
        <v>0</v>
      </c>
      <c r="T9" s="201">
        <v>0</v>
      </c>
      <c r="U9" s="6">
        <f t="shared" si="7"/>
        <v>0</v>
      </c>
      <c r="V9" s="201">
        <v>0</v>
      </c>
      <c r="W9" s="6">
        <f t="shared" si="8"/>
        <v>0</v>
      </c>
    </row>
    <row r="10" spans="1:23" ht="51">
      <c r="A10" s="7"/>
      <c r="B10" s="14">
        <f t="shared" si="9"/>
        <v>5</v>
      </c>
      <c r="C10" s="14" t="s">
        <v>69</v>
      </c>
      <c r="D10" s="15" t="s">
        <v>21</v>
      </c>
      <c r="E10" s="5" t="s">
        <v>17</v>
      </c>
      <c r="F10" s="126">
        <v>7560</v>
      </c>
      <c r="G10" s="121">
        <f t="shared" si="0"/>
        <v>30240</v>
      </c>
      <c r="H10" s="126">
        <v>8820</v>
      </c>
      <c r="I10" s="121">
        <f t="shared" si="1"/>
        <v>17640</v>
      </c>
      <c r="J10" s="126">
        <v>12400</v>
      </c>
      <c r="K10" s="121">
        <f t="shared" si="2"/>
        <v>37200</v>
      </c>
      <c r="L10" s="126">
        <v>13200</v>
      </c>
      <c r="M10" s="121">
        <f t="shared" si="3"/>
        <v>13200</v>
      </c>
      <c r="N10" s="126">
        <v>11300</v>
      </c>
      <c r="O10" s="121">
        <f t="shared" si="4"/>
        <v>11300</v>
      </c>
      <c r="P10" s="122">
        <f t="shared" si="5"/>
        <v>109580</v>
      </c>
      <c r="Q10" s="257"/>
      <c r="R10" s="6">
        <f t="shared" si="6"/>
        <v>0</v>
      </c>
      <c r="T10" s="201">
        <v>20200</v>
      </c>
      <c r="U10" s="6">
        <f t="shared" si="7"/>
        <v>0</v>
      </c>
      <c r="V10" s="201">
        <v>0</v>
      </c>
      <c r="W10" s="6">
        <f t="shared" si="8"/>
        <v>0</v>
      </c>
    </row>
    <row r="11" spans="1:23" ht="25.5">
      <c r="A11" s="7"/>
      <c r="B11" s="14">
        <f t="shared" si="9"/>
        <v>6</v>
      </c>
      <c r="C11" s="14" t="s">
        <v>53</v>
      </c>
      <c r="D11" s="15" t="s">
        <v>126</v>
      </c>
      <c r="E11" s="5" t="s">
        <v>17</v>
      </c>
      <c r="F11" s="126">
        <v>185</v>
      </c>
      <c r="G11" s="121">
        <f t="shared" si="0"/>
        <v>740</v>
      </c>
      <c r="H11" s="126">
        <v>260</v>
      </c>
      <c r="I11" s="121">
        <f t="shared" si="1"/>
        <v>520</v>
      </c>
      <c r="J11" s="126">
        <v>405</v>
      </c>
      <c r="K11" s="121">
        <f t="shared" si="2"/>
        <v>1215</v>
      </c>
      <c r="L11" s="126">
        <v>850</v>
      </c>
      <c r="M11" s="121">
        <f t="shared" si="3"/>
        <v>850</v>
      </c>
      <c r="N11" s="126">
        <v>760</v>
      </c>
      <c r="O11" s="121">
        <f t="shared" si="4"/>
        <v>760</v>
      </c>
      <c r="P11" s="122">
        <f t="shared" si="5"/>
        <v>4085</v>
      </c>
      <c r="Q11" s="257"/>
      <c r="R11" s="6">
        <f t="shared" si="6"/>
        <v>0</v>
      </c>
      <c r="T11" s="201">
        <v>0</v>
      </c>
      <c r="U11" s="6">
        <f t="shared" si="7"/>
        <v>0</v>
      </c>
      <c r="V11" s="201">
        <v>0</v>
      </c>
      <c r="W11" s="6">
        <f t="shared" si="8"/>
        <v>0</v>
      </c>
    </row>
    <row r="12" spans="1:23" ht="25.5">
      <c r="A12" s="7"/>
      <c r="B12" s="14">
        <f t="shared" si="9"/>
        <v>7</v>
      </c>
      <c r="C12" s="14" t="s">
        <v>16</v>
      </c>
      <c r="D12" s="15" t="s">
        <v>29</v>
      </c>
      <c r="E12" s="5" t="s">
        <v>17</v>
      </c>
      <c r="F12" s="126">
        <v>320</v>
      </c>
      <c r="G12" s="121">
        <f t="shared" si="0"/>
        <v>1280</v>
      </c>
      <c r="H12" s="126">
        <v>370</v>
      </c>
      <c r="I12" s="121">
        <f t="shared" si="1"/>
        <v>740</v>
      </c>
      <c r="J12" s="126">
        <v>495</v>
      </c>
      <c r="K12" s="121">
        <f t="shared" si="2"/>
        <v>1485</v>
      </c>
      <c r="L12" s="126">
        <v>585</v>
      </c>
      <c r="M12" s="121">
        <f t="shared" si="3"/>
        <v>585</v>
      </c>
      <c r="N12" s="126">
        <v>525</v>
      </c>
      <c r="O12" s="121">
        <f t="shared" si="4"/>
        <v>525</v>
      </c>
      <c r="P12" s="122">
        <f t="shared" si="5"/>
        <v>4615</v>
      </c>
      <c r="Q12" s="257"/>
      <c r="R12" s="6">
        <f t="shared" si="6"/>
        <v>0</v>
      </c>
      <c r="T12" s="201">
        <v>0</v>
      </c>
      <c r="U12" s="6">
        <f t="shared" si="7"/>
        <v>0</v>
      </c>
      <c r="V12" s="201">
        <v>0</v>
      </c>
      <c r="W12" s="6">
        <f t="shared" si="8"/>
        <v>0</v>
      </c>
    </row>
    <row r="13" spans="1:23" ht="25.5">
      <c r="A13" s="7"/>
      <c r="B13" s="14">
        <f t="shared" si="9"/>
        <v>8</v>
      </c>
      <c r="C13" s="14" t="s">
        <v>127</v>
      </c>
      <c r="D13" s="15" t="s">
        <v>128</v>
      </c>
      <c r="E13" s="5" t="s">
        <v>17</v>
      </c>
      <c r="F13" s="126">
        <v>5</v>
      </c>
      <c r="G13" s="121">
        <f t="shared" si="0"/>
        <v>20</v>
      </c>
      <c r="H13" s="126">
        <v>5</v>
      </c>
      <c r="I13" s="121">
        <f t="shared" si="1"/>
        <v>10</v>
      </c>
      <c r="J13" s="126">
        <v>5</v>
      </c>
      <c r="K13" s="121">
        <f t="shared" si="2"/>
        <v>15</v>
      </c>
      <c r="L13" s="126">
        <v>5</v>
      </c>
      <c r="M13" s="121">
        <f t="shared" si="3"/>
        <v>5</v>
      </c>
      <c r="N13" s="126">
        <v>5</v>
      </c>
      <c r="O13" s="121">
        <f t="shared" si="4"/>
        <v>5</v>
      </c>
      <c r="P13" s="122">
        <f t="shared" si="5"/>
        <v>55</v>
      </c>
      <c r="Q13" s="257"/>
      <c r="R13" s="6">
        <f t="shared" si="6"/>
        <v>0</v>
      </c>
      <c r="T13" s="201">
        <v>1850</v>
      </c>
      <c r="U13" s="6">
        <f t="shared" si="7"/>
        <v>0</v>
      </c>
      <c r="V13" s="201">
        <v>0</v>
      </c>
      <c r="W13" s="6">
        <f t="shared" si="8"/>
        <v>0</v>
      </c>
    </row>
    <row r="14" spans="1:23" ht="25.5">
      <c r="A14" s="7"/>
      <c r="B14" s="14">
        <f t="shared" si="9"/>
        <v>9</v>
      </c>
      <c r="C14" s="14" t="s">
        <v>127</v>
      </c>
      <c r="D14" s="15" t="s">
        <v>129</v>
      </c>
      <c r="E14" s="5" t="s">
        <v>17</v>
      </c>
      <c r="F14" s="126">
        <v>0</v>
      </c>
      <c r="G14" s="121">
        <f t="shared" si="0"/>
        <v>0</v>
      </c>
      <c r="H14" s="126">
        <v>0</v>
      </c>
      <c r="I14" s="121">
        <f t="shared" si="1"/>
        <v>0</v>
      </c>
      <c r="J14" s="126">
        <v>0</v>
      </c>
      <c r="K14" s="121">
        <f t="shared" si="2"/>
        <v>0</v>
      </c>
      <c r="L14" s="126">
        <v>0</v>
      </c>
      <c r="M14" s="121">
        <f t="shared" si="3"/>
        <v>0</v>
      </c>
      <c r="N14" s="126">
        <v>0</v>
      </c>
      <c r="O14" s="121">
        <f t="shared" si="4"/>
        <v>0</v>
      </c>
      <c r="P14" s="122">
        <f t="shared" si="5"/>
        <v>0</v>
      </c>
      <c r="Q14" s="257"/>
      <c r="R14" s="6">
        <f t="shared" si="6"/>
        <v>0</v>
      </c>
      <c r="T14" s="201">
        <v>60</v>
      </c>
      <c r="U14" s="6">
        <f t="shared" si="7"/>
        <v>0</v>
      </c>
      <c r="V14" s="201">
        <v>0</v>
      </c>
      <c r="W14" s="6">
        <f t="shared" si="8"/>
        <v>0</v>
      </c>
    </row>
    <row r="15" spans="1:23" ht="63.75">
      <c r="A15" s="7"/>
      <c r="B15" s="14">
        <f t="shared" si="9"/>
        <v>10</v>
      </c>
      <c r="C15" s="14" t="s">
        <v>89</v>
      </c>
      <c r="D15" s="15" t="s">
        <v>540</v>
      </c>
      <c r="E15" s="16" t="s">
        <v>17</v>
      </c>
      <c r="F15" s="126">
        <v>15</v>
      </c>
      <c r="G15" s="121">
        <f t="shared" si="0"/>
        <v>60</v>
      </c>
      <c r="H15" s="126">
        <v>15</v>
      </c>
      <c r="I15" s="121">
        <f t="shared" si="1"/>
        <v>30</v>
      </c>
      <c r="J15" s="126">
        <v>15</v>
      </c>
      <c r="K15" s="121">
        <f t="shared" si="2"/>
        <v>45</v>
      </c>
      <c r="L15" s="126">
        <v>0</v>
      </c>
      <c r="M15" s="121">
        <f t="shared" si="3"/>
        <v>0</v>
      </c>
      <c r="N15" s="126">
        <v>0</v>
      </c>
      <c r="O15" s="121">
        <f t="shared" si="4"/>
        <v>0</v>
      </c>
      <c r="P15" s="122">
        <f t="shared" si="5"/>
        <v>135</v>
      </c>
      <c r="Q15" s="257"/>
      <c r="R15" s="6">
        <f t="shared" si="6"/>
        <v>0</v>
      </c>
      <c r="T15" s="201">
        <v>0</v>
      </c>
      <c r="U15" s="6">
        <f t="shared" si="7"/>
        <v>0</v>
      </c>
      <c r="V15" s="201">
        <v>0</v>
      </c>
      <c r="W15" s="6">
        <f t="shared" si="8"/>
        <v>0</v>
      </c>
    </row>
    <row r="16" spans="1:23" ht="63.75">
      <c r="A16" s="7"/>
      <c r="B16" s="14">
        <f t="shared" si="9"/>
        <v>11</v>
      </c>
      <c r="C16" s="14" t="s">
        <v>90</v>
      </c>
      <c r="D16" s="15" t="s">
        <v>412</v>
      </c>
      <c r="E16" s="16" t="s">
        <v>17</v>
      </c>
      <c r="F16" s="126">
        <v>3</v>
      </c>
      <c r="G16" s="121">
        <f t="shared" si="0"/>
        <v>12</v>
      </c>
      <c r="H16" s="126">
        <v>3</v>
      </c>
      <c r="I16" s="121">
        <f t="shared" si="1"/>
        <v>6</v>
      </c>
      <c r="J16" s="126">
        <v>3</v>
      </c>
      <c r="K16" s="121">
        <f t="shared" si="2"/>
        <v>9</v>
      </c>
      <c r="L16" s="126">
        <v>0</v>
      </c>
      <c r="M16" s="121">
        <f t="shared" si="3"/>
        <v>0</v>
      </c>
      <c r="N16" s="126">
        <v>0</v>
      </c>
      <c r="O16" s="121">
        <f t="shared" si="4"/>
        <v>0</v>
      </c>
      <c r="P16" s="122">
        <f t="shared" si="5"/>
        <v>27</v>
      </c>
      <c r="Q16" s="257"/>
      <c r="R16" s="6">
        <f t="shared" si="6"/>
        <v>0</v>
      </c>
      <c r="T16" s="201">
        <v>0</v>
      </c>
      <c r="U16" s="6">
        <f t="shared" si="7"/>
        <v>0</v>
      </c>
      <c r="V16" s="201">
        <v>0</v>
      </c>
      <c r="W16" s="6">
        <f t="shared" si="8"/>
        <v>0</v>
      </c>
    </row>
    <row r="17" spans="1:23" s="191" customFormat="1" ht="63.75">
      <c r="A17" s="7"/>
      <c r="B17" s="14">
        <f t="shared" si="9"/>
        <v>12</v>
      </c>
      <c r="C17" s="14" t="s">
        <v>329</v>
      </c>
      <c r="D17" s="15" t="s">
        <v>413</v>
      </c>
      <c r="E17" s="16" t="s">
        <v>17</v>
      </c>
      <c r="F17" s="126">
        <v>3</v>
      </c>
      <c r="G17" s="121">
        <f t="shared" si="0"/>
        <v>12</v>
      </c>
      <c r="H17" s="126">
        <v>3</v>
      </c>
      <c r="I17" s="121">
        <f t="shared" si="1"/>
        <v>6</v>
      </c>
      <c r="J17" s="126">
        <v>3</v>
      </c>
      <c r="K17" s="121">
        <f t="shared" si="2"/>
        <v>9</v>
      </c>
      <c r="L17" s="126">
        <v>0</v>
      </c>
      <c r="M17" s="121">
        <f t="shared" si="3"/>
        <v>0</v>
      </c>
      <c r="N17" s="126">
        <v>0</v>
      </c>
      <c r="O17" s="121">
        <f t="shared" si="4"/>
        <v>0</v>
      </c>
      <c r="P17" s="122">
        <f t="shared" si="5"/>
        <v>27</v>
      </c>
      <c r="Q17" s="257"/>
      <c r="R17" s="6">
        <f t="shared" si="6"/>
        <v>0</v>
      </c>
      <c r="S17" s="6"/>
      <c r="T17" s="201">
        <v>0</v>
      </c>
      <c r="U17" s="6">
        <f t="shared" si="7"/>
        <v>0</v>
      </c>
      <c r="V17" s="201">
        <v>0</v>
      </c>
      <c r="W17" s="6">
        <f t="shared" si="8"/>
        <v>0</v>
      </c>
    </row>
    <row r="18" spans="1:23" s="191" customFormat="1" ht="63.75">
      <c r="A18" s="7"/>
      <c r="B18" s="14">
        <f t="shared" si="9"/>
        <v>13</v>
      </c>
      <c r="C18" s="14" t="s">
        <v>330</v>
      </c>
      <c r="D18" s="15" t="s">
        <v>414</v>
      </c>
      <c r="E18" s="16" t="s">
        <v>17</v>
      </c>
      <c r="F18" s="126">
        <v>3</v>
      </c>
      <c r="G18" s="121">
        <f t="shared" si="0"/>
        <v>12</v>
      </c>
      <c r="H18" s="126">
        <v>3</v>
      </c>
      <c r="I18" s="121">
        <f t="shared" si="1"/>
        <v>6</v>
      </c>
      <c r="J18" s="126">
        <v>3</v>
      </c>
      <c r="K18" s="121">
        <f t="shared" si="2"/>
        <v>9</v>
      </c>
      <c r="L18" s="126">
        <v>0</v>
      </c>
      <c r="M18" s="121">
        <f t="shared" si="3"/>
        <v>0</v>
      </c>
      <c r="N18" s="126">
        <v>0</v>
      </c>
      <c r="O18" s="121">
        <f t="shared" si="4"/>
        <v>0</v>
      </c>
      <c r="P18" s="122">
        <f t="shared" si="5"/>
        <v>27</v>
      </c>
      <c r="Q18" s="257"/>
      <c r="R18" s="6">
        <f t="shared" si="6"/>
        <v>0</v>
      </c>
      <c r="S18" s="6"/>
      <c r="T18" s="201">
        <v>0</v>
      </c>
      <c r="U18" s="6">
        <f t="shared" si="7"/>
        <v>0</v>
      </c>
      <c r="V18" s="201">
        <v>0</v>
      </c>
      <c r="W18" s="6">
        <f t="shared" si="8"/>
        <v>0</v>
      </c>
    </row>
    <row r="19" spans="1:23" s="191" customFormat="1" ht="63.75">
      <c r="A19" s="7"/>
      <c r="B19" s="14">
        <f t="shared" si="9"/>
        <v>14</v>
      </c>
      <c r="C19" s="14" t="s">
        <v>331</v>
      </c>
      <c r="D19" s="15" t="s">
        <v>415</v>
      </c>
      <c r="E19" s="16" t="s">
        <v>17</v>
      </c>
      <c r="F19" s="126">
        <v>3</v>
      </c>
      <c r="G19" s="121">
        <f t="shared" si="0"/>
        <v>12</v>
      </c>
      <c r="H19" s="126">
        <v>3</v>
      </c>
      <c r="I19" s="121">
        <f t="shared" si="1"/>
        <v>6</v>
      </c>
      <c r="J19" s="126">
        <v>3</v>
      </c>
      <c r="K19" s="121">
        <f t="shared" si="2"/>
        <v>9</v>
      </c>
      <c r="L19" s="126">
        <v>0</v>
      </c>
      <c r="M19" s="121">
        <f t="shared" si="3"/>
        <v>0</v>
      </c>
      <c r="N19" s="126">
        <v>0</v>
      </c>
      <c r="O19" s="121">
        <f t="shared" si="4"/>
        <v>0</v>
      </c>
      <c r="P19" s="122">
        <f t="shared" si="5"/>
        <v>27</v>
      </c>
      <c r="Q19" s="257"/>
      <c r="R19" s="6">
        <f t="shared" si="6"/>
        <v>0</v>
      </c>
      <c r="S19" s="6"/>
      <c r="T19" s="201">
        <v>0</v>
      </c>
      <c r="U19" s="6">
        <f t="shared" si="7"/>
        <v>0</v>
      </c>
      <c r="V19" s="201">
        <v>0</v>
      </c>
      <c r="W19" s="6">
        <f t="shared" si="8"/>
        <v>0</v>
      </c>
    </row>
    <row r="20" spans="1:23" s="191" customFormat="1" ht="63.75">
      <c r="A20" s="7"/>
      <c r="B20" s="14">
        <f t="shared" si="9"/>
        <v>15</v>
      </c>
      <c r="C20" s="14" t="s">
        <v>332</v>
      </c>
      <c r="D20" s="15" t="s">
        <v>416</v>
      </c>
      <c r="E20" s="16" t="s">
        <v>17</v>
      </c>
      <c r="F20" s="126">
        <v>3</v>
      </c>
      <c r="G20" s="121">
        <f t="shared" si="0"/>
        <v>12</v>
      </c>
      <c r="H20" s="126">
        <v>3</v>
      </c>
      <c r="I20" s="121">
        <f t="shared" si="1"/>
        <v>6</v>
      </c>
      <c r="J20" s="126">
        <v>3</v>
      </c>
      <c r="K20" s="121">
        <f t="shared" si="2"/>
        <v>9</v>
      </c>
      <c r="L20" s="126">
        <v>0</v>
      </c>
      <c r="M20" s="121">
        <f t="shared" si="3"/>
        <v>0</v>
      </c>
      <c r="N20" s="126">
        <v>0</v>
      </c>
      <c r="O20" s="121">
        <f t="shared" si="4"/>
        <v>0</v>
      </c>
      <c r="P20" s="122">
        <f t="shared" si="5"/>
        <v>27</v>
      </c>
      <c r="Q20" s="257"/>
      <c r="R20" s="6">
        <f t="shared" si="6"/>
        <v>0</v>
      </c>
      <c r="S20" s="6"/>
      <c r="T20" s="201">
        <v>0</v>
      </c>
      <c r="U20" s="6">
        <f t="shared" si="7"/>
        <v>0</v>
      </c>
      <c r="V20" s="201">
        <v>0</v>
      </c>
      <c r="W20" s="6">
        <f t="shared" si="8"/>
        <v>0</v>
      </c>
    </row>
    <row r="21" spans="1:23" ht="76.5">
      <c r="A21" s="7"/>
      <c r="B21" s="14">
        <f t="shared" si="9"/>
        <v>16</v>
      </c>
      <c r="C21" s="14" t="s">
        <v>123</v>
      </c>
      <c r="D21" s="15" t="s">
        <v>417</v>
      </c>
      <c r="E21" s="5" t="s">
        <v>17</v>
      </c>
      <c r="F21" s="126">
        <v>0</v>
      </c>
      <c r="G21" s="121">
        <f t="shared" si="0"/>
        <v>0</v>
      </c>
      <c r="H21" s="126">
        <v>0</v>
      </c>
      <c r="I21" s="121">
        <f t="shared" si="1"/>
        <v>0</v>
      </c>
      <c r="J21" s="126">
        <v>0</v>
      </c>
      <c r="K21" s="121">
        <f t="shared" si="2"/>
        <v>0</v>
      </c>
      <c r="L21" s="126">
        <v>0</v>
      </c>
      <c r="M21" s="121">
        <f t="shared" si="3"/>
        <v>0</v>
      </c>
      <c r="N21" s="126">
        <v>0</v>
      </c>
      <c r="O21" s="121">
        <f t="shared" si="4"/>
        <v>0</v>
      </c>
      <c r="P21" s="122">
        <f t="shared" si="5"/>
        <v>0</v>
      </c>
      <c r="Q21" s="257"/>
      <c r="R21" s="6">
        <f t="shared" si="6"/>
        <v>0</v>
      </c>
      <c r="T21" s="201">
        <v>220</v>
      </c>
      <c r="U21" s="6">
        <f t="shared" si="7"/>
        <v>0</v>
      </c>
      <c r="V21" s="201">
        <v>0</v>
      </c>
      <c r="W21" s="6">
        <f t="shared" si="8"/>
        <v>0</v>
      </c>
    </row>
    <row r="22" spans="1:23" ht="76.5">
      <c r="A22" s="7"/>
      <c r="B22" s="14">
        <f t="shared" si="9"/>
        <v>17</v>
      </c>
      <c r="C22" s="14" t="s">
        <v>91</v>
      </c>
      <c r="D22" s="15" t="s">
        <v>418</v>
      </c>
      <c r="E22" s="5" t="s">
        <v>17</v>
      </c>
      <c r="F22" s="126">
        <v>0</v>
      </c>
      <c r="G22" s="121">
        <f t="shared" si="0"/>
        <v>0</v>
      </c>
      <c r="H22" s="126">
        <v>0</v>
      </c>
      <c r="I22" s="121">
        <f t="shared" si="1"/>
        <v>0</v>
      </c>
      <c r="J22" s="126">
        <v>0</v>
      </c>
      <c r="K22" s="121">
        <f t="shared" si="2"/>
        <v>0</v>
      </c>
      <c r="L22" s="126">
        <v>0</v>
      </c>
      <c r="M22" s="121">
        <f t="shared" si="3"/>
        <v>0</v>
      </c>
      <c r="N22" s="126">
        <v>0</v>
      </c>
      <c r="O22" s="121">
        <f t="shared" si="4"/>
        <v>0</v>
      </c>
      <c r="P22" s="122">
        <f t="shared" si="5"/>
        <v>0</v>
      </c>
      <c r="Q22" s="257"/>
      <c r="R22" s="6">
        <f t="shared" si="6"/>
        <v>0</v>
      </c>
      <c r="T22" s="201">
        <v>920</v>
      </c>
      <c r="U22" s="6">
        <f t="shared" si="7"/>
        <v>0</v>
      </c>
      <c r="V22" s="201">
        <v>0</v>
      </c>
      <c r="W22" s="6">
        <f t="shared" si="8"/>
        <v>0</v>
      </c>
    </row>
    <row r="23" spans="1:23" ht="89.25">
      <c r="A23" s="7"/>
      <c r="B23" s="14">
        <f t="shared" si="9"/>
        <v>18</v>
      </c>
      <c r="C23" s="14" t="s">
        <v>102</v>
      </c>
      <c r="D23" s="15" t="s">
        <v>419</v>
      </c>
      <c r="E23" s="5" t="s">
        <v>17</v>
      </c>
      <c r="F23" s="126">
        <v>0</v>
      </c>
      <c r="G23" s="121">
        <f t="shared" si="0"/>
        <v>0</v>
      </c>
      <c r="H23" s="126">
        <v>0</v>
      </c>
      <c r="I23" s="121">
        <f t="shared" si="1"/>
        <v>0</v>
      </c>
      <c r="J23" s="126">
        <v>0</v>
      </c>
      <c r="K23" s="121">
        <f t="shared" si="2"/>
        <v>0</v>
      </c>
      <c r="L23" s="126">
        <v>0</v>
      </c>
      <c r="M23" s="121">
        <f t="shared" si="3"/>
        <v>0</v>
      </c>
      <c r="N23" s="126">
        <v>0</v>
      </c>
      <c r="O23" s="121">
        <f t="shared" si="4"/>
        <v>0</v>
      </c>
      <c r="P23" s="122">
        <f t="shared" si="5"/>
        <v>0</v>
      </c>
      <c r="Q23" s="257"/>
      <c r="R23" s="6">
        <f t="shared" si="6"/>
        <v>0</v>
      </c>
      <c r="T23" s="201">
        <v>1960</v>
      </c>
      <c r="U23" s="6">
        <f t="shared" si="7"/>
        <v>0</v>
      </c>
      <c r="V23" s="201">
        <v>0</v>
      </c>
      <c r="W23" s="6">
        <f t="shared" si="8"/>
        <v>0</v>
      </c>
    </row>
    <row r="24" spans="1:23" ht="89.25">
      <c r="A24" s="7"/>
      <c r="B24" s="14">
        <f t="shared" si="9"/>
        <v>19</v>
      </c>
      <c r="C24" s="14" t="s">
        <v>103</v>
      </c>
      <c r="D24" s="15" t="s">
        <v>420</v>
      </c>
      <c r="E24" s="5" t="s">
        <v>17</v>
      </c>
      <c r="F24" s="126">
        <v>0</v>
      </c>
      <c r="G24" s="121">
        <f t="shared" si="0"/>
        <v>0</v>
      </c>
      <c r="H24" s="126">
        <v>0</v>
      </c>
      <c r="I24" s="121">
        <f t="shared" si="1"/>
        <v>0</v>
      </c>
      <c r="J24" s="126">
        <v>0</v>
      </c>
      <c r="K24" s="121">
        <f t="shared" si="2"/>
        <v>0</v>
      </c>
      <c r="L24" s="126">
        <v>0</v>
      </c>
      <c r="M24" s="121">
        <f t="shared" si="3"/>
        <v>0</v>
      </c>
      <c r="N24" s="126">
        <v>0</v>
      </c>
      <c r="O24" s="121">
        <f t="shared" si="4"/>
        <v>0</v>
      </c>
      <c r="P24" s="122">
        <f t="shared" si="5"/>
        <v>0</v>
      </c>
      <c r="Q24" s="257"/>
      <c r="R24" s="6">
        <f t="shared" si="6"/>
        <v>0</v>
      </c>
      <c r="T24" s="201">
        <v>620</v>
      </c>
      <c r="U24" s="6">
        <f t="shared" si="7"/>
        <v>0</v>
      </c>
      <c r="V24" s="201">
        <v>0</v>
      </c>
      <c r="W24" s="6">
        <f t="shared" si="8"/>
        <v>0</v>
      </c>
    </row>
    <row r="25" spans="1:23" ht="89.25">
      <c r="A25" s="7"/>
      <c r="B25" s="14">
        <f t="shared" si="9"/>
        <v>20</v>
      </c>
      <c r="C25" s="14" t="s">
        <v>104</v>
      </c>
      <c r="D25" s="15" t="s">
        <v>421</v>
      </c>
      <c r="E25" s="5" t="s">
        <v>17</v>
      </c>
      <c r="F25" s="126">
        <v>0</v>
      </c>
      <c r="G25" s="121">
        <f t="shared" si="0"/>
        <v>0</v>
      </c>
      <c r="H25" s="126">
        <v>0</v>
      </c>
      <c r="I25" s="121">
        <f t="shared" si="1"/>
        <v>0</v>
      </c>
      <c r="J25" s="126">
        <v>0</v>
      </c>
      <c r="K25" s="121">
        <f t="shared" si="2"/>
        <v>0</v>
      </c>
      <c r="L25" s="126">
        <v>0</v>
      </c>
      <c r="M25" s="121">
        <f t="shared" si="3"/>
        <v>0</v>
      </c>
      <c r="N25" s="126">
        <v>0</v>
      </c>
      <c r="O25" s="121">
        <f t="shared" si="4"/>
        <v>0</v>
      </c>
      <c r="P25" s="122">
        <f t="shared" si="5"/>
        <v>0</v>
      </c>
      <c r="Q25" s="257"/>
      <c r="R25" s="6">
        <f t="shared" si="6"/>
        <v>0</v>
      </c>
      <c r="T25" s="201">
        <v>205</v>
      </c>
      <c r="U25" s="6">
        <f t="shared" si="7"/>
        <v>0</v>
      </c>
      <c r="V25" s="201">
        <v>0</v>
      </c>
      <c r="W25" s="6">
        <f t="shared" si="8"/>
        <v>0</v>
      </c>
    </row>
    <row r="26" spans="1:23" s="191" customFormat="1" ht="89.25">
      <c r="A26" s="7"/>
      <c r="B26" s="14">
        <f t="shared" si="9"/>
        <v>21</v>
      </c>
      <c r="C26" s="14" t="s">
        <v>333</v>
      </c>
      <c r="D26" s="15" t="s">
        <v>422</v>
      </c>
      <c r="E26" s="5" t="s">
        <v>17</v>
      </c>
      <c r="F26" s="126">
        <v>0</v>
      </c>
      <c r="G26" s="121">
        <f t="shared" si="0"/>
        <v>0</v>
      </c>
      <c r="H26" s="126">
        <v>0</v>
      </c>
      <c r="I26" s="121">
        <f t="shared" si="1"/>
        <v>0</v>
      </c>
      <c r="J26" s="126">
        <v>0</v>
      </c>
      <c r="K26" s="121">
        <f t="shared" si="2"/>
        <v>0</v>
      </c>
      <c r="L26" s="126">
        <v>0</v>
      </c>
      <c r="M26" s="121">
        <f t="shared" si="3"/>
        <v>0</v>
      </c>
      <c r="N26" s="126">
        <v>0</v>
      </c>
      <c r="O26" s="121">
        <f t="shared" si="4"/>
        <v>0</v>
      </c>
      <c r="P26" s="122">
        <f t="shared" si="5"/>
        <v>0</v>
      </c>
      <c r="Q26" s="257"/>
      <c r="R26" s="6">
        <f t="shared" si="6"/>
        <v>0</v>
      </c>
      <c r="S26" s="6"/>
      <c r="T26" s="201">
        <v>15</v>
      </c>
      <c r="U26" s="6">
        <f t="shared" si="7"/>
        <v>0</v>
      </c>
      <c r="V26" s="201">
        <v>0</v>
      </c>
      <c r="W26" s="6">
        <f t="shared" si="8"/>
        <v>0</v>
      </c>
    </row>
    <row r="27" spans="1:23" s="191" customFormat="1" ht="76.5">
      <c r="A27" s="7"/>
      <c r="B27" s="14">
        <f t="shared" si="9"/>
        <v>22</v>
      </c>
      <c r="C27" s="14" t="s">
        <v>335</v>
      </c>
      <c r="D27" s="15" t="s">
        <v>418</v>
      </c>
      <c r="E27" s="5" t="s">
        <v>17</v>
      </c>
      <c r="F27" s="126">
        <v>0</v>
      </c>
      <c r="G27" s="121">
        <f t="shared" si="0"/>
        <v>0</v>
      </c>
      <c r="H27" s="126">
        <v>0</v>
      </c>
      <c r="I27" s="121">
        <f t="shared" si="1"/>
        <v>0</v>
      </c>
      <c r="J27" s="126">
        <v>0</v>
      </c>
      <c r="K27" s="121">
        <f t="shared" si="2"/>
        <v>0</v>
      </c>
      <c r="L27" s="126">
        <v>0</v>
      </c>
      <c r="M27" s="121">
        <f t="shared" si="3"/>
        <v>0</v>
      </c>
      <c r="N27" s="126">
        <v>0</v>
      </c>
      <c r="O27" s="121">
        <f t="shared" si="4"/>
        <v>0</v>
      </c>
      <c r="P27" s="122">
        <f t="shared" si="5"/>
        <v>0</v>
      </c>
      <c r="Q27" s="257"/>
      <c r="R27" s="6">
        <f t="shared" si="6"/>
        <v>0</v>
      </c>
      <c r="S27" s="6"/>
      <c r="T27" s="201">
        <v>9</v>
      </c>
      <c r="U27" s="6">
        <f t="shared" si="7"/>
        <v>0</v>
      </c>
      <c r="V27" s="201">
        <v>0</v>
      </c>
      <c r="W27" s="6">
        <f t="shared" si="8"/>
        <v>0</v>
      </c>
    </row>
    <row r="28" spans="1:23" s="191" customFormat="1" ht="89.25">
      <c r="A28" s="7"/>
      <c r="B28" s="14">
        <f t="shared" si="9"/>
        <v>23</v>
      </c>
      <c r="C28" s="14" t="s">
        <v>336</v>
      </c>
      <c r="D28" s="15" t="s">
        <v>419</v>
      </c>
      <c r="E28" s="5" t="s">
        <v>17</v>
      </c>
      <c r="F28" s="126">
        <v>0</v>
      </c>
      <c r="G28" s="121">
        <f t="shared" si="0"/>
        <v>0</v>
      </c>
      <c r="H28" s="126">
        <v>0</v>
      </c>
      <c r="I28" s="121">
        <f t="shared" si="1"/>
        <v>0</v>
      </c>
      <c r="J28" s="126">
        <v>0</v>
      </c>
      <c r="K28" s="121">
        <f t="shared" si="2"/>
        <v>0</v>
      </c>
      <c r="L28" s="126">
        <v>0</v>
      </c>
      <c r="M28" s="121">
        <f t="shared" si="3"/>
        <v>0</v>
      </c>
      <c r="N28" s="126">
        <v>0</v>
      </c>
      <c r="O28" s="121">
        <f t="shared" si="4"/>
        <v>0</v>
      </c>
      <c r="P28" s="122">
        <f t="shared" si="5"/>
        <v>0</v>
      </c>
      <c r="Q28" s="257"/>
      <c r="R28" s="6">
        <f t="shared" si="6"/>
        <v>0</v>
      </c>
      <c r="S28" s="6"/>
      <c r="T28" s="201">
        <v>11</v>
      </c>
      <c r="U28" s="6">
        <f t="shared" si="7"/>
        <v>0</v>
      </c>
      <c r="V28" s="201">
        <v>0</v>
      </c>
      <c r="W28" s="6">
        <f t="shared" si="8"/>
        <v>0</v>
      </c>
    </row>
    <row r="29" spans="1:23" s="191" customFormat="1" ht="89.25">
      <c r="A29" s="7"/>
      <c r="B29" s="14">
        <f t="shared" si="9"/>
        <v>24</v>
      </c>
      <c r="C29" s="14" t="s">
        <v>407</v>
      </c>
      <c r="D29" s="15" t="s">
        <v>420</v>
      </c>
      <c r="E29" s="5" t="s">
        <v>17</v>
      </c>
      <c r="F29" s="126">
        <v>0</v>
      </c>
      <c r="G29" s="121">
        <f t="shared" si="0"/>
        <v>0</v>
      </c>
      <c r="H29" s="126">
        <v>0</v>
      </c>
      <c r="I29" s="121">
        <f t="shared" si="1"/>
        <v>0</v>
      </c>
      <c r="J29" s="126">
        <v>0</v>
      </c>
      <c r="K29" s="121">
        <f t="shared" si="2"/>
        <v>0</v>
      </c>
      <c r="L29" s="126">
        <v>0</v>
      </c>
      <c r="M29" s="121">
        <f t="shared" si="3"/>
        <v>0</v>
      </c>
      <c r="N29" s="126">
        <v>0</v>
      </c>
      <c r="O29" s="121">
        <f t="shared" si="4"/>
        <v>0</v>
      </c>
      <c r="P29" s="122">
        <f t="shared" si="5"/>
        <v>0</v>
      </c>
      <c r="Q29" s="257"/>
      <c r="R29" s="6">
        <f t="shared" si="6"/>
        <v>0</v>
      </c>
      <c r="S29" s="6"/>
      <c r="T29" s="201">
        <v>9</v>
      </c>
      <c r="U29" s="6">
        <f t="shared" si="7"/>
        <v>0</v>
      </c>
      <c r="V29" s="201">
        <v>0</v>
      </c>
      <c r="W29" s="6">
        <f t="shared" si="8"/>
        <v>0</v>
      </c>
    </row>
    <row r="30" spans="1:23" ht="38.25">
      <c r="A30" s="7"/>
      <c r="B30" s="14">
        <f t="shared" si="9"/>
        <v>25</v>
      </c>
      <c r="C30" s="14" t="s">
        <v>125</v>
      </c>
      <c r="D30" s="15"/>
      <c r="E30" s="5" t="s">
        <v>17</v>
      </c>
      <c r="F30" s="126">
        <v>0</v>
      </c>
      <c r="G30" s="121">
        <f t="shared" si="0"/>
        <v>0</v>
      </c>
      <c r="H30" s="126">
        <v>0</v>
      </c>
      <c r="I30" s="121">
        <f t="shared" si="1"/>
        <v>0</v>
      </c>
      <c r="J30" s="126">
        <v>0</v>
      </c>
      <c r="K30" s="121">
        <f t="shared" si="2"/>
        <v>0</v>
      </c>
      <c r="L30" s="126">
        <v>0</v>
      </c>
      <c r="M30" s="121">
        <f t="shared" si="3"/>
        <v>0</v>
      </c>
      <c r="N30" s="126">
        <v>0</v>
      </c>
      <c r="O30" s="121">
        <f t="shared" si="4"/>
        <v>0</v>
      </c>
      <c r="P30" s="122">
        <f t="shared" si="5"/>
        <v>0</v>
      </c>
      <c r="Q30" s="257"/>
      <c r="R30" s="6">
        <f t="shared" si="6"/>
        <v>0</v>
      </c>
      <c r="T30" s="201">
        <v>160</v>
      </c>
      <c r="U30" s="6">
        <f t="shared" si="7"/>
        <v>0</v>
      </c>
      <c r="V30" s="201">
        <v>0</v>
      </c>
      <c r="W30" s="6">
        <f t="shared" si="8"/>
        <v>0</v>
      </c>
    </row>
    <row r="31" spans="1:23" ht="38.25">
      <c r="A31" s="7"/>
      <c r="B31" s="14">
        <f t="shared" si="9"/>
        <v>26</v>
      </c>
      <c r="C31" s="14" t="s">
        <v>92</v>
      </c>
      <c r="D31" s="15"/>
      <c r="E31" s="5" t="s">
        <v>17</v>
      </c>
      <c r="F31" s="126">
        <v>0</v>
      </c>
      <c r="G31" s="121">
        <f t="shared" si="0"/>
        <v>0</v>
      </c>
      <c r="H31" s="126">
        <v>0</v>
      </c>
      <c r="I31" s="121">
        <f t="shared" si="1"/>
        <v>0</v>
      </c>
      <c r="J31" s="126">
        <v>0</v>
      </c>
      <c r="K31" s="121">
        <f t="shared" si="2"/>
        <v>0</v>
      </c>
      <c r="L31" s="126">
        <v>0</v>
      </c>
      <c r="M31" s="121">
        <f t="shared" si="3"/>
        <v>0</v>
      </c>
      <c r="N31" s="126">
        <v>0</v>
      </c>
      <c r="O31" s="121">
        <f t="shared" si="4"/>
        <v>0</v>
      </c>
      <c r="P31" s="122">
        <f t="shared" si="5"/>
        <v>0</v>
      </c>
      <c r="Q31" s="257"/>
      <c r="R31" s="6">
        <f t="shared" si="6"/>
        <v>0</v>
      </c>
      <c r="T31" s="201">
        <v>50</v>
      </c>
      <c r="U31" s="6">
        <f t="shared" si="7"/>
        <v>0</v>
      </c>
      <c r="V31" s="201">
        <v>0</v>
      </c>
      <c r="W31" s="6">
        <f t="shared" si="8"/>
        <v>0</v>
      </c>
    </row>
    <row r="32" spans="1:23" ht="38.25">
      <c r="A32" s="7"/>
      <c r="B32" s="14">
        <f t="shared" si="9"/>
        <v>27</v>
      </c>
      <c r="C32" s="14" t="s">
        <v>93</v>
      </c>
      <c r="D32" s="15"/>
      <c r="E32" s="5" t="s">
        <v>17</v>
      </c>
      <c r="F32" s="126">
        <v>0</v>
      </c>
      <c r="G32" s="121">
        <f t="shared" si="0"/>
        <v>0</v>
      </c>
      <c r="H32" s="126">
        <v>0</v>
      </c>
      <c r="I32" s="121">
        <f t="shared" si="1"/>
        <v>0</v>
      </c>
      <c r="J32" s="126">
        <v>0</v>
      </c>
      <c r="K32" s="121">
        <f t="shared" si="2"/>
        <v>0</v>
      </c>
      <c r="L32" s="126">
        <v>0</v>
      </c>
      <c r="M32" s="121">
        <f t="shared" si="3"/>
        <v>0</v>
      </c>
      <c r="N32" s="126">
        <v>0</v>
      </c>
      <c r="O32" s="121">
        <f t="shared" si="4"/>
        <v>0</v>
      </c>
      <c r="P32" s="122">
        <f t="shared" si="5"/>
        <v>0</v>
      </c>
      <c r="Q32" s="257"/>
      <c r="R32" s="6">
        <f t="shared" si="6"/>
        <v>0</v>
      </c>
      <c r="T32" s="201">
        <v>210</v>
      </c>
      <c r="U32" s="6">
        <f t="shared" si="7"/>
        <v>0</v>
      </c>
      <c r="V32" s="201">
        <v>0</v>
      </c>
      <c r="W32" s="6">
        <f t="shared" si="8"/>
        <v>0</v>
      </c>
    </row>
    <row r="33" spans="1:23" ht="38.25">
      <c r="A33" s="7"/>
      <c r="B33" s="14">
        <f t="shared" si="9"/>
        <v>28</v>
      </c>
      <c r="C33" s="14" t="s">
        <v>94</v>
      </c>
      <c r="D33" s="15"/>
      <c r="E33" s="5" t="s">
        <v>17</v>
      </c>
      <c r="F33" s="126">
        <v>0</v>
      </c>
      <c r="G33" s="121">
        <f t="shared" si="0"/>
        <v>0</v>
      </c>
      <c r="H33" s="126">
        <v>0</v>
      </c>
      <c r="I33" s="121">
        <f t="shared" si="1"/>
        <v>0</v>
      </c>
      <c r="J33" s="126">
        <v>0</v>
      </c>
      <c r="K33" s="121">
        <f t="shared" si="2"/>
        <v>0</v>
      </c>
      <c r="L33" s="126">
        <v>0</v>
      </c>
      <c r="M33" s="121">
        <f t="shared" si="3"/>
        <v>0</v>
      </c>
      <c r="N33" s="126">
        <v>0</v>
      </c>
      <c r="O33" s="121">
        <f t="shared" si="4"/>
        <v>0</v>
      </c>
      <c r="P33" s="122">
        <f t="shared" si="5"/>
        <v>0</v>
      </c>
      <c r="Q33" s="257"/>
      <c r="R33" s="6">
        <f t="shared" si="6"/>
        <v>0</v>
      </c>
      <c r="T33" s="201">
        <v>580</v>
      </c>
      <c r="U33" s="6">
        <f t="shared" si="7"/>
        <v>0</v>
      </c>
      <c r="V33" s="201">
        <v>0</v>
      </c>
      <c r="W33" s="6">
        <f t="shared" si="8"/>
        <v>0</v>
      </c>
    </row>
    <row r="34" spans="1:23" ht="38.25">
      <c r="A34" s="7"/>
      <c r="B34" s="14">
        <f t="shared" si="9"/>
        <v>29</v>
      </c>
      <c r="C34" s="14" t="s">
        <v>95</v>
      </c>
      <c r="D34" s="15"/>
      <c r="E34" s="5" t="s">
        <v>17</v>
      </c>
      <c r="F34" s="126">
        <v>0</v>
      </c>
      <c r="G34" s="121">
        <f t="shared" si="0"/>
        <v>0</v>
      </c>
      <c r="H34" s="126">
        <v>0</v>
      </c>
      <c r="I34" s="121">
        <f t="shared" si="1"/>
        <v>0</v>
      </c>
      <c r="J34" s="126">
        <v>0</v>
      </c>
      <c r="K34" s="121">
        <f t="shared" si="2"/>
        <v>0</v>
      </c>
      <c r="L34" s="126">
        <v>0</v>
      </c>
      <c r="M34" s="121">
        <f t="shared" si="3"/>
        <v>0</v>
      </c>
      <c r="N34" s="126">
        <v>0</v>
      </c>
      <c r="O34" s="121">
        <f t="shared" si="4"/>
        <v>0</v>
      </c>
      <c r="P34" s="122">
        <f t="shared" si="5"/>
        <v>0</v>
      </c>
      <c r="Q34" s="257"/>
      <c r="R34" s="6">
        <f t="shared" si="6"/>
        <v>0</v>
      </c>
      <c r="T34" s="201">
        <v>205</v>
      </c>
      <c r="U34" s="6">
        <f t="shared" si="7"/>
        <v>0</v>
      </c>
      <c r="V34" s="201">
        <v>0</v>
      </c>
      <c r="W34" s="6">
        <f t="shared" si="8"/>
        <v>0</v>
      </c>
    </row>
    <row r="35" spans="1:23" s="196" customFormat="1" ht="38.25">
      <c r="A35" s="7"/>
      <c r="B35" s="14">
        <f t="shared" si="9"/>
        <v>30</v>
      </c>
      <c r="C35" s="14" t="s">
        <v>366</v>
      </c>
      <c r="D35" s="15"/>
      <c r="E35" s="5" t="s">
        <v>17</v>
      </c>
      <c r="F35" s="126">
        <v>0</v>
      </c>
      <c r="G35" s="121">
        <f t="shared" si="0"/>
        <v>0</v>
      </c>
      <c r="H35" s="126">
        <v>0</v>
      </c>
      <c r="I35" s="121">
        <f t="shared" si="1"/>
        <v>0</v>
      </c>
      <c r="J35" s="126">
        <v>0</v>
      </c>
      <c r="K35" s="121">
        <f t="shared" si="2"/>
        <v>0</v>
      </c>
      <c r="L35" s="126">
        <v>0</v>
      </c>
      <c r="M35" s="121">
        <f t="shared" si="3"/>
        <v>0</v>
      </c>
      <c r="N35" s="126">
        <v>0</v>
      </c>
      <c r="O35" s="121">
        <f t="shared" si="4"/>
        <v>0</v>
      </c>
      <c r="P35" s="122">
        <f t="shared" si="5"/>
        <v>0</v>
      </c>
      <c r="Q35" s="257"/>
      <c r="R35" s="6">
        <f t="shared" si="6"/>
        <v>0</v>
      </c>
      <c r="S35" s="6"/>
      <c r="T35" s="201">
        <v>15</v>
      </c>
      <c r="U35" s="6">
        <f t="shared" si="7"/>
        <v>0</v>
      </c>
      <c r="V35" s="201">
        <v>0</v>
      </c>
      <c r="W35" s="6">
        <f t="shared" si="8"/>
        <v>0</v>
      </c>
    </row>
    <row r="36" spans="1:23" s="191" customFormat="1" ht="25.5">
      <c r="A36" s="7"/>
      <c r="B36" s="14">
        <f t="shared" si="9"/>
        <v>31</v>
      </c>
      <c r="C36" s="14" t="s">
        <v>334</v>
      </c>
      <c r="D36" s="15"/>
      <c r="E36" s="5" t="s">
        <v>17</v>
      </c>
      <c r="F36" s="126">
        <v>0</v>
      </c>
      <c r="G36" s="121">
        <f t="shared" si="0"/>
        <v>0</v>
      </c>
      <c r="H36" s="126">
        <v>0</v>
      </c>
      <c r="I36" s="121">
        <f t="shared" si="1"/>
        <v>0</v>
      </c>
      <c r="J36" s="126">
        <v>0</v>
      </c>
      <c r="K36" s="121">
        <f t="shared" si="2"/>
        <v>0</v>
      </c>
      <c r="L36" s="126">
        <v>0</v>
      </c>
      <c r="M36" s="121">
        <f t="shared" si="3"/>
        <v>0</v>
      </c>
      <c r="N36" s="126">
        <v>0</v>
      </c>
      <c r="O36" s="121">
        <f t="shared" si="4"/>
        <v>0</v>
      </c>
      <c r="P36" s="122">
        <f t="shared" si="5"/>
        <v>0</v>
      </c>
      <c r="Q36" s="257"/>
      <c r="R36" s="6">
        <f t="shared" si="6"/>
        <v>0</v>
      </c>
      <c r="S36" s="6"/>
      <c r="T36" s="201">
        <v>350</v>
      </c>
      <c r="U36" s="6">
        <f t="shared" si="7"/>
        <v>0</v>
      </c>
      <c r="V36" s="201">
        <v>0</v>
      </c>
      <c r="W36" s="6">
        <f t="shared" si="8"/>
        <v>0</v>
      </c>
    </row>
    <row r="37" spans="1:23" s="249" customFormat="1" ht="27">
      <c r="A37" s="7"/>
      <c r="B37" s="14">
        <f t="shared" si="9"/>
        <v>32</v>
      </c>
      <c r="C37" s="14" t="s">
        <v>367</v>
      </c>
      <c r="D37" s="15" t="s">
        <v>368</v>
      </c>
      <c r="E37" s="5" t="s">
        <v>17</v>
      </c>
      <c r="F37" s="126">
        <v>0</v>
      </c>
      <c r="G37" s="121">
        <f t="shared" si="0"/>
        <v>0</v>
      </c>
      <c r="H37" s="126">
        <v>0</v>
      </c>
      <c r="I37" s="121">
        <f t="shared" si="1"/>
        <v>0</v>
      </c>
      <c r="J37" s="126">
        <v>0</v>
      </c>
      <c r="K37" s="121">
        <f t="shared" si="2"/>
        <v>0</v>
      </c>
      <c r="L37" s="126">
        <v>0</v>
      </c>
      <c r="M37" s="121">
        <f t="shared" si="3"/>
        <v>0</v>
      </c>
      <c r="N37" s="126">
        <v>0</v>
      </c>
      <c r="O37" s="121">
        <f t="shared" si="4"/>
        <v>0</v>
      </c>
      <c r="P37" s="122">
        <f t="shared" si="5"/>
        <v>0</v>
      </c>
      <c r="Q37" s="257"/>
      <c r="R37" s="6">
        <f t="shared" si="6"/>
        <v>0</v>
      </c>
      <c r="S37" s="6"/>
      <c r="T37" s="201">
        <v>540</v>
      </c>
      <c r="U37" s="6">
        <f t="shared" si="7"/>
        <v>0</v>
      </c>
      <c r="V37" s="201">
        <v>0</v>
      </c>
      <c r="W37" s="6">
        <f t="shared" si="8"/>
        <v>0</v>
      </c>
    </row>
    <row r="38" spans="1:23" s="249" customFormat="1" ht="27">
      <c r="A38" s="7"/>
      <c r="B38" s="14">
        <f t="shared" si="9"/>
        <v>33</v>
      </c>
      <c r="C38" s="14" t="s">
        <v>367</v>
      </c>
      <c r="D38" s="15" t="s">
        <v>369</v>
      </c>
      <c r="E38" s="5" t="s">
        <v>17</v>
      </c>
      <c r="F38" s="126">
        <v>0</v>
      </c>
      <c r="G38" s="121">
        <f t="shared" si="0"/>
        <v>0</v>
      </c>
      <c r="H38" s="126">
        <v>0</v>
      </c>
      <c r="I38" s="121">
        <f t="shared" si="1"/>
        <v>0</v>
      </c>
      <c r="J38" s="126">
        <v>0</v>
      </c>
      <c r="K38" s="121">
        <f t="shared" si="2"/>
        <v>0</v>
      </c>
      <c r="L38" s="126">
        <v>0</v>
      </c>
      <c r="M38" s="121">
        <f t="shared" si="3"/>
        <v>0</v>
      </c>
      <c r="N38" s="126">
        <v>0</v>
      </c>
      <c r="O38" s="121">
        <f t="shared" si="4"/>
        <v>0</v>
      </c>
      <c r="P38" s="122">
        <f t="shared" si="5"/>
        <v>0</v>
      </c>
      <c r="Q38" s="257"/>
      <c r="R38" s="6">
        <f t="shared" si="6"/>
        <v>0</v>
      </c>
      <c r="S38" s="6"/>
      <c r="T38" s="201">
        <v>360</v>
      </c>
      <c r="U38" s="6">
        <f t="shared" si="7"/>
        <v>0</v>
      </c>
      <c r="V38" s="201">
        <v>0</v>
      </c>
      <c r="W38" s="6">
        <f t="shared" si="8"/>
        <v>0</v>
      </c>
    </row>
    <row r="39" spans="1:23" s="194" customFormat="1" ht="27">
      <c r="A39" s="7"/>
      <c r="B39" s="14">
        <f t="shared" si="9"/>
        <v>34</v>
      </c>
      <c r="C39" s="14" t="s">
        <v>192</v>
      </c>
      <c r="D39" s="15" t="s">
        <v>364</v>
      </c>
      <c r="E39" s="5" t="s">
        <v>17</v>
      </c>
      <c r="F39" s="126">
        <v>0</v>
      </c>
      <c r="G39" s="121">
        <f t="shared" si="0"/>
        <v>0</v>
      </c>
      <c r="H39" s="126">
        <v>0</v>
      </c>
      <c r="I39" s="121">
        <f t="shared" si="1"/>
        <v>0</v>
      </c>
      <c r="J39" s="126">
        <v>0</v>
      </c>
      <c r="K39" s="121">
        <f t="shared" si="2"/>
        <v>0</v>
      </c>
      <c r="L39" s="126">
        <v>0</v>
      </c>
      <c r="M39" s="121">
        <f t="shared" si="3"/>
        <v>0</v>
      </c>
      <c r="N39" s="126">
        <v>0</v>
      </c>
      <c r="O39" s="121">
        <f t="shared" si="4"/>
        <v>0</v>
      </c>
      <c r="P39" s="122">
        <f t="shared" si="5"/>
        <v>0</v>
      </c>
      <c r="Q39" s="257"/>
      <c r="R39" s="6">
        <f t="shared" si="6"/>
        <v>0</v>
      </c>
      <c r="S39" s="6"/>
      <c r="T39" s="201">
        <v>110</v>
      </c>
      <c r="U39" s="6">
        <f t="shared" si="7"/>
        <v>0</v>
      </c>
      <c r="V39" s="201">
        <v>0</v>
      </c>
      <c r="W39" s="6">
        <f t="shared" si="8"/>
        <v>0</v>
      </c>
    </row>
    <row r="40" spans="1:23" s="194" customFormat="1" ht="14.25">
      <c r="A40" s="7"/>
      <c r="B40" s="14">
        <f t="shared" si="9"/>
        <v>35</v>
      </c>
      <c r="C40" s="14" t="s">
        <v>351</v>
      </c>
      <c r="D40" s="9" t="s">
        <v>352</v>
      </c>
      <c r="E40" s="3" t="s">
        <v>17</v>
      </c>
      <c r="F40" s="126">
        <v>15150</v>
      </c>
      <c r="G40" s="121">
        <f t="shared" si="0"/>
        <v>60600</v>
      </c>
      <c r="H40" s="126">
        <v>17700</v>
      </c>
      <c r="I40" s="121">
        <f t="shared" si="1"/>
        <v>35400</v>
      </c>
      <c r="J40" s="126">
        <v>23200</v>
      </c>
      <c r="K40" s="121">
        <f t="shared" si="2"/>
        <v>69600</v>
      </c>
      <c r="L40" s="126">
        <v>26900</v>
      </c>
      <c r="M40" s="121">
        <f t="shared" si="3"/>
        <v>26900</v>
      </c>
      <c r="N40" s="126">
        <v>21500</v>
      </c>
      <c r="O40" s="121">
        <f t="shared" si="4"/>
        <v>21500</v>
      </c>
      <c r="P40" s="122">
        <f t="shared" si="5"/>
        <v>214000</v>
      </c>
      <c r="Q40" s="257"/>
      <c r="R40" s="6">
        <f t="shared" si="6"/>
        <v>0</v>
      </c>
      <c r="S40" s="6"/>
      <c r="T40" s="201">
        <v>0</v>
      </c>
      <c r="U40" s="6">
        <f t="shared" si="7"/>
        <v>0</v>
      </c>
      <c r="V40" s="201">
        <v>0</v>
      </c>
      <c r="W40" s="6">
        <f t="shared" si="8"/>
        <v>0</v>
      </c>
    </row>
    <row r="41" spans="1:23" s="194" customFormat="1" ht="14.25">
      <c r="A41" s="7"/>
      <c r="B41" s="14">
        <f t="shared" si="9"/>
        <v>36</v>
      </c>
      <c r="C41" s="14" t="s">
        <v>351</v>
      </c>
      <c r="D41" s="9" t="s">
        <v>353</v>
      </c>
      <c r="E41" s="3" t="s">
        <v>17</v>
      </c>
      <c r="F41" s="126">
        <v>11700</v>
      </c>
      <c r="G41" s="121">
        <f t="shared" si="0"/>
        <v>46800</v>
      </c>
      <c r="H41" s="126">
        <v>13800</v>
      </c>
      <c r="I41" s="121">
        <f t="shared" si="1"/>
        <v>27600</v>
      </c>
      <c r="J41" s="126">
        <v>21500</v>
      </c>
      <c r="K41" s="121">
        <f t="shared" si="2"/>
        <v>64500</v>
      </c>
      <c r="L41" s="126">
        <v>21400</v>
      </c>
      <c r="M41" s="121">
        <f t="shared" si="3"/>
        <v>21400</v>
      </c>
      <c r="N41" s="126">
        <v>18600</v>
      </c>
      <c r="O41" s="121">
        <f t="shared" si="4"/>
        <v>18600</v>
      </c>
      <c r="P41" s="122">
        <f t="shared" si="5"/>
        <v>178900</v>
      </c>
      <c r="Q41" s="257"/>
      <c r="R41" s="6">
        <f t="shared" si="6"/>
        <v>0</v>
      </c>
      <c r="S41" s="6"/>
      <c r="T41" s="201">
        <v>0</v>
      </c>
      <c r="U41" s="6">
        <f t="shared" si="7"/>
        <v>0</v>
      </c>
      <c r="V41" s="201">
        <v>0</v>
      </c>
      <c r="W41" s="6">
        <f t="shared" si="8"/>
        <v>0</v>
      </c>
    </row>
    <row r="42" spans="1:23" s="194" customFormat="1" ht="27">
      <c r="A42" s="7"/>
      <c r="B42" s="14">
        <f t="shared" si="9"/>
        <v>37</v>
      </c>
      <c r="C42" s="14" t="s">
        <v>4</v>
      </c>
      <c r="D42" s="9" t="s">
        <v>363</v>
      </c>
      <c r="E42" s="3" t="s">
        <v>17</v>
      </c>
      <c r="F42" s="126">
        <v>0</v>
      </c>
      <c r="G42" s="121">
        <f t="shared" si="0"/>
        <v>0</v>
      </c>
      <c r="H42" s="126">
        <v>0</v>
      </c>
      <c r="I42" s="121">
        <f t="shared" si="1"/>
        <v>0</v>
      </c>
      <c r="J42" s="126">
        <v>0</v>
      </c>
      <c r="K42" s="121">
        <f t="shared" si="2"/>
        <v>0</v>
      </c>
      <c r="L42" s="126">
        <v>0</v>
      </c>
      <c r="M42" s="121">
        <f t="shared" si="3"/>
        <v>0</v>
      </c>
      <c r="N42" s="126">
        <v>0</v>
      </c>
      <c r="O42" s="121">
        <f t="shared" si="4"/>
        <v>0</v>
      </c>
      <c r="P42" s="122">
        <f t="shared" si="5"/>
        <v>0</v>
      </c>
      <c r="Q42" s="257"/>
      <c r="R42" s="6">
        <f t="shared" si="6"/>
        <v>0</v>
      </c>
      <c r="S42" s="6"/>
      <c r="T42" s="201">
        <v>540</v>
      </c>
      <c r="U42" s="6">
        <f t="shared" si="7"/>
        <v>0</v>
      </c>
      <c r="V42" s="201">
        <v>0</v>
      </c>
      <c r="W42" s="6">
        <f t="shared" si="8"/>
        <v>0</v>
      </c>
    </row>
    <row r="43" spans="1:23" s="194" customFormat="1" ht="27">
      <c r="A43" s="7"/>
      <c r="B43" s="14">
        <f t="shared" si="9"/>
        <v>38</v>
      </c>
      <c r="C43" s="14" t="s">
        <v>4</v>
      </c>
      <c r="D43" s="9" t="s">
        <v>354</v>
      </c>
      <c r="E43" s="3" t="s">
        <v>17</v>
      </c>
      <c r="F43" s="126">
        <v>470</v>
      </c>
      <c r="G43" s="121">
        <f t="shared" si="0"/>
        <v>1880</v>
      </c>
      <c r="H43" s="126">
        <v>415</v>
      </c>
      <c r="I43" s="121">
        <f t="shared" si="1"/>
        <v>830</v>
      </c>
      <c r="J43" s="126">
        <v>640</v>
      </c>
      <c r="K43" s="121">
        <f t="shared" si="2"/>
        <v>1920</v>
      </c>
      <c r="L43" s="126">
        <v>430</v>
      </c>
      <c r="M43" s="121">
        <f t="shared" si="3"/>
        <v>430</v>
      </c>
      <c r="N43" s="126">
        <v>400</v>
      </c>
      <c r="O43" s="121">
        <f t="shared" si="4"/>
        <v>400</v>
      </c>
      <c r="P43" s="122">
        <f t="shared" si="5"/>
        <v>5460</v>
      </c>
      <c r="Q43" s="257"/>
      <c r="R43" s="6">
        <f t="shared" si="6"/>
        <v>0</v>
      </c>
      <c r="S43" s="6"/>
      <c r="T43" s="201">
        <v>0</v>
      </c>
      <c r="U43" s="6">
        <f t="shared" si="7"/>
        <v>0</v>
      </c>
      <c r="V43" s="201">
        <v>0</v>
      </c>
      <c r="W43" s="6">
        <f t="shared" si="8"/>
        <v>0</v>
      </c>
    </row>
    <row r="44" spans="1:23" ht="27">
      <c r="A44" s="7"/>
      <c r="B44" s="14">
        <f t="shared" si="9"/>
        <v>39</v>
      </c>
      <c r="C44" s="14" t="s">
        <v>4</v>
      </c>
      <c r="D44" s="9" t="s">
        <v>355</v>
      </c>
      <c r="E44" s="3" t="s">
        <v>17</v>
      </c>
      <c r="F44" s="126">
        <v>820</v>
      </c>
      <c r="G44" s="121">
        <f t="shared" si="0"/>
        <v>3280</v>
      </c>
      <c r="H44" s="126">
        <v>960</v>
      </c>
      <c r="I44" s="121">
        <f t="shared" si="1"/>
        <v>1920</v>
      </c>
      <c r="J44" s="126">
        <v>1140</v>
      </c>
      <c r="K44" s="121">
        <f t="shared" si="2"/>
        <v>3420</v>
      </c>
      <c r="L44" s="126">
        <v>1510</v>
      </c>
      <c r="M44" s="121">
        <f t="shared" si="3"/>
        <v>1510</v>
      </c>
      <c r="N44" s="126">
        <v>1470</v>
      </c>
      <c r="O44" s="121">
        <f t="shared" si="4"/>
        <v>1470</v>
      </c>
      <c r="P44" s="122">
        <f t="shared" si="5"/>
        <v>11600</v>
      </c>
      <c r="Q44" s="257"/>
      <c r="R44" s="6">
        <f t="shared" si="6"/>
        <v>0</v>
      </c>
      <c r="T44" s="201">
        <v>9100</v>
      </c>
      <c r="U44" s="6">
        <f t="shared" si="7"/>
        <v>0</v>
      </c>
      <c r="V44" s="201">
        <v>0</v>
      </c>
      <c r="W44" s="6">
        <f t="shared" si="8"/>
        <v>0</v>
      </c>
    </row>
    <row r="45" spans="1:23" ht="27">
      <c r="A45" s="7"/>
      <c r="B45" s="14">
        <f t="shared" si="9"/>
        <v>40</v>
      </c>
      <c r="C45" s="14" t="s">
        <v>4</v>
      </c>
      <c r="D45" s="15" t="s">
        <v>356</v>
      </c>
      <c r="E45" s="5" t="s">
        <v>17</v>
      </c>
      <c r="F45" s="126">
        <v>615</v>
      </c>
      <c r="G45" s="121">
        <f t="shared" si="0"/>
        <v>2460</v>
      </c>
      <c r="H45" s="126">
        <v>655</v>
      </c>
      <c r="I45" s="121">
        <f t="shared" si="1"/>
        <v>1310</v>
      </c>
      <c r="J45" s="126">
        <v>798</v>
      </c>
      <c r="K45" s="121">
        <f t="shared" si="2"/>
        <v>2394</v>
      </c>
      <c r="L45" s="126">
        <v>642</v>
      </c>
      <c r="M45" s="121">
        <f t="shared" si="3"/>
        <v>642</v>
      </c>
      <c r="N45" s="126">
        <v>642</v>
      </c>
      <c r="O45" s="121">
        <f t="shared" si="4"/>
        <v>642</v>
      </c>
      <c r="P45" s="122">
        <f t="shared" si="5"/>
        <v>7448</v>
      </c>
      <c r="Q45" s="257"/>
      <c r="R45" s="6">
        <f t="shared" si="6"/>
        <v>0</v>
      </c>
      <c r="T45" s="201">
        <v>0</v>
      </c>
      <c r="U45" s="6">
        <f t="shared" si="7"/>
        <v>0</v>
      </c>
      <c r="V45" s="201">
        <v>0</v>
      </c>
      <c r="W45" s="6">
        <f t="shared" si="8"/>
        <v>0</v>
      </c>
    </row>
    <row r="46" spans="1:23" ht="27">
      <c r="A46" s="7"/>
      <c r="B46" s="14">
        <f t="shared" si="9"/>
        <v>41</v>
      </c>
      <c r="C46" s="14" t="s">
        <v>4</v>
      </c>
      <c r="D46" s="15" t="s">
        <v>357</v>
      </c>
      <c r="E46" s="5" t="s">
        <v>17</v>
      </c>
      <c r="F46" s="126">
        <v>48</v>
      </c>
      <c r="G46" s="121">
        <f t="shared" si="0"/>
        <v>192</v>
      </c>
      <c r="H46" s="126">
        <v>48</v>
      </c>
      <c r="I46" s="121">
        <f t="shared" si="1"/>
        <v>96</v>
      </c>
      <c r="J46" s="126">
        <v>48</v>
      </c>
      <c r="K46" s="121">
        <f t="shared" si="2"/>
        <v>144</v>
      </c>
      <c r="L46" s="126">
        <v>0</v>
      </c>
      <c r="M46" s="121">
        <f t="shared" si="3"/>
        <v>0</v>
      </c>
      <c r="N46" s="126">
        <v>0</v>
      </c>
      <c r="O46" s="121">
        <f t="shared" si="4"/>
        <v>0</v>
      </c>
      <c r="P46" s="122">
        <f t="shared" si="5"/>
        <v>432</v>
      </c>
      <c r="Q46" s="257"/>
      <c r="R46" s="6">
        <f t="shared" si="6"/>
        <v>0</v>
      </c>
      <c r="T46" s="201">
        <v>0</v>
      </c>
      <c r="U46" s="6">
        <f t="shared" si="7"/>
        <v>0</v>
      </c>
      <c r="V46" s="201">
        <v>0</v>
      </c>
      <c r="W46" s="6">
        <f t="shared" si="8"/>
        <v>0</v>
      </c>
    </row>
    <row r="47" spans="1:23" ht="27">
      <c r="A47" s="7"/>
      <c r="B47" s="14">
        <f t="shared" si="9"/>
        <v>42</v>
      </c>
      <c r="C47" s="14" t="s">
        <v>4</v>
      </c>
      <c r="D47" s="15" t="s">
        <v>358</v>
      </c>
      <c r="E47" s="5" t="s">
        <v>17</v>
      </c>
      <c r="F47" s="126">
        <v>750</v>
      </c>
      <c r="G47" s="121">
        <f t="shared" si="0"/>
        <v>3000</v>
      </c>
      <c r="H47" s="126">
        <v>890</v>
      </c>
      <c r="I47" s="121">
        <f t="shared" si="1"/>
        <v>1780</v>
      </c>
      <c r="J47" s="126">
        <v>1170</v>
      </c>
      <c r="K47" s="121">
        <f t="shared" si="2"/>
        <v>3510</v>
      </c>
      <c r="L47" s="126">
        <v>1140</v>
      </c>
      <c r="M47" s="121">
        <f t="shared" si="3"/>
        <v>1140</v>
      </c>
      <c r="N47" s="126">
        <v>1030</v>
      </c>
      <c r="O47" s="121">
        <f t="shared" si="4"/>
        <v>1030</v>
      </c>
      <c r="P47" s="122">
        <f t="shared" si="5"/>
        <v>10460</v>
      </c>
      <c r="Q47" s="257"/>
      <c r="R47" s="6">
        <f t="shared" si="6"/>
        <v>0</v>
      </c>
      <c r="T47" s="201">
        <v>8200</v>
      </c>
      <c r="U47" s="6">
        <f t="shared" si="7"/>
        <v>0</v>
      </c>
      <c r="V47" s="201">
        <v>0</v>
      </c>
      <c r="W47" s="6">
        <f t="shared" si="8"/>
        <v>0</v>
      </c>
    </row>
    <row r="48" spans="1:23" s="250" customFormat="1" ht="27">
      <c r="A48" s="7"/>
      <c r="B48" s="14">
        <f t="shared" si="9"/>
        <v>43</v>
      </c>
      <c r="C48" s="14" t="s">
        <v>4</v>
      </c>
      <c r="D48" s="15" t="s">
        <v>362</v>
      </c>
      <c r="E48" s="5" t="s">
        <v>17</v>
      </c>
      <c r="F48" s="126">
        <v>1780</v>
      </c>
      <c r="G48" s="121">
        <f t="shared" si="0"/>
        <v>7120</v>
      </c>
      <c r="H48" s="126">
        <v>2130</v>
      </c>
      <c r="I48" s="121">
        <f t="shared" si="1"/>
        <v>4260</v>
      </c>
      <c r="J48" s="126">
        <v>2800</v>
      </c>
      <c r="K48" s="121">
        <f t="shared" si="2"/>
        <v>8400</v>
      </c>
      <c r="L48" s="126">
        <v>3120</v>
      </c>
      <c r="M48" s="121">
        <f t="shared" si="3"/>
        <v>3120</v>
      </c>
      <c r="N48" s="126">
        <v>2800</v>
      </c>
      <c r="O48" s="121">
        <f t="shared" si="4"/>
        <v>2800</v>
      </c>
      <c r="P48" s="122">
        <f t="shared" si="5"/>
        <v>25700</v>
      </c>
      <c r="Q48" s="257"/>
      <c r="R48" s="6">
        <f t="shared" si="6"/>
        <v>0</v>
      </c>
      <c r="S48" s="6"/>
      <c r="T48" s="201">
        <v>0</v>
      </c>
      <c r="U48" s="6">
        <f t="shared" si="7"/>
        <v>0</v>
      </c>
      <c r="V48" s="201">
        <v>0</v>
      </c>
      <c r="W48" s="6">
        <f t="shared" si="8"/>
        <v>0</v>
      </c>
    </row>
    <row r="49" spans="1:23" ht="27">
      <c r="A49" s="7"/>
      <c r="B49" s="14">
        <f t="shared" si="9"/>
        <v>44</v>
      </c>
      <c r="C49" s="14" t="s">
        <v>4</v>
      </c>
      <c r="D49" s="15" t="s">
        <v>359</v>
      </c>
      <c r="E49" s="5" t="s">
        <v>17</v>
      </c>
      <c r="F49" s="126">
        <v>0</v>
      </c>
      <c r="G49" s="121">
        <f t="shared" si="0"/>
        <v>0</v>
      </c>
      <c r="H49" s="126">
        <v>0</v>
      </c>
      <c r="I49" s="121">
        <f t="shared" si="1"/>
        <v>0</v>
      </c>
      <c r="J49" s="126">
        <v>0</v>
      </c>
      <c r="K49" s="121">
        <f t="shared" si="2"/>
        <v>0</v>
      </c>
      <c r="L49" s="126">
        <v>0</v>
      </c>
      <c r="M49" s="121">
        <f t="shared" si="3"/>
        <v>0</v>
      </c>
      <c r="N49" s="126">
        <v>0</v>
      </c>
      <c r="O49" s="121">
        <f t="shared" si="4"/>
        <v>0</v>
      </c>
      <c r="P49" s="122">
        <f t="shared" si="5"/>
        <v>0</v>
      </c>
      <c r="Q49" s="257"/>
      <c r="R49" s="6">
        <f t="shared" si="6"/>
        <v>0</v>
      </c>
      <c r="T49" s="201">
        <v>110</v>
      </c>
      <c r="U49" s="6">
        <f t="shared" si="7"/>
        <v>0</v>
      </c>
      <c r="V49" s="201">
        <v>0</v>
      </c>
      <c r="W49" s="6">
        <f t="shared" si="8"/>
        <v>0</v>
      </c>
    </row>
    <row r="50" spans="1:23" s="194" customFormat="1" ht="27">
      <c r="A50" s="7"/>
      <c r="B50" s="14">
        <f t="shared" si="9"/>
        <v>45</v>
      </c>
      <c r="C50" s="14" t="s">
        <v>4</v>
      </c>
      <c r="D50" s="15" t="s">
        <v>361</v>
      </c>
      <c r="E50" s="5" t="s">
        <v>17</v>
      </c>
      <c r="F50" s="126">
        <v>0</v>
      </c>
      <c r="G50" s="121">
        <f t="shared" si="0"/>
        <v>0</v>
      </c>
      <c r="H50" s="126">
        <v>0</v>
      </c>
      <c r="I50" s="121">
        <f t="shared" si="1"/>
        <v>0</v>
      </c>
      <c r="J50" s="126">
        <v>0</v>
      </c>
      <c r="K50" s="121">
        <f t="shared" si="2"/>
        <v>0</v>
      </c>
      <c r="L50" s="126">
        <v>0</v>
      </c>
      <c r="M50" s="121">
        <f t="shared" si="3"/>
        <v>0</v>
      </c>
      <c r="N50" s="126">
        <v>0</v>
      </c>
      <c r="O50" s="121">
        <f t="shared" si="4"/>
        <v>0</v>
      </c>
      <c r="P50" s="122">
        <f t="shared" si="5"/>
        <v>0</v>
      </c>
      <c r="Q50" s="257"/>
      <c r="R50" s="6">
        <f t="shared" si="6"/>
        <v>0</v>
      </c>
      <c r="S50" s="6"/>
      <c r="T50" s="201">
        <v>185</v>
      </c>
      <c r="U50" s="6">
        <f t="shared" si="7"/>
        <v>0</v>
      </c>
      <c r="V50" s="201">
        <v>0</v>
      </c>
      <c r="W50" s="6">
        <f t="shared" si="8"/>
        <v>0</v>
      </c>
    </row>
    <row r="51" spans="1:23" s="249" customFormat="1" ht="27">
      <c r="A51" s="7"/>
      <c r="B51" s="14">
        <f t="shared" si="9"/>
        <v>46</v>
      </c>
      <c r="C51" s="14" t="s">
        <v>4</v>
      </c>
      <c r="D51" s="15" t="s">
        <v>360</v>
      </c>
      <c r="E51" s="5" t="s">
        <v>17</v>
      </c>
      <c r="F51" s="126">
        <v>0</v>
      </c>
      <c r="G51" s="121">
        <f t="shared" si="0"/>
        <v>0</v>
      </c>
      <c r="H51" s="126">
        <v>0</v>
      </c>
      <c r="I51" s="121">
        <f t="shared" si="1"/>
        <v>0</v>
      </c>
      <c r="J51" s="126">
        <v>0</v>
      </c>
      <c r="K51" s="121">
        <f t="shared" si="2"/>
        <v>0</v>
      </c>
      <c r="L51" s="126">
        <v>0</v>
      </c>
      <c r="M51" s="121">
        <f t="shared" si="3"/>
        <v>0</v>
      </c>
      <c r="N51" s="126">
        <v>0</v>
      </c>
      <c r="O51" s="121">
        <f t="shared" si="4"/>
        <v>0</v>
      </c>
      <c r="P51" s="122">
        <f t="shared" si="5"/>
        <v>0</v>
      </c>
      <c r="Q51" s="257"/>
      <c r="R51" s="6">
        <f t="shared" si="6"/>
        <v>0</v>
      </c>
      <c r="S51" s="6"/>
      <c r="T51" s="201">
        <v>0</v>
      </c>
      <c r="U51" s="6">
        <f t="shared" si="7"/>
        <v>0</v>
      </c>
      <c r="V51" s="201">
        <v>210</v>
      </c>
      <c r="W51" s="6">
        <f t="shared" si="8"/>
        <v>0</v>
      </c>
    </row>
    <row r="52" spans="1:23" ht="27">
      <c r="A52" s="7"/>
      <c r="B52" s="14">
        <f t="shared" si="9"/>
        <v>47</v>
      </c>
      <c r="C52" s="14" t="s">
        <v>4</v>
      </c>
      <c r="D52" s="15" t="s">
        <v>365</v>
      </c>
      <c r="E52" s="5" t="s">
        <v>17</v>
      </c>
      <c r="F52" s="126">
        <v>0</v>
      </c>
      <c r="G52" s="121">
        <f t="shared" si="0"/>
        <v>0</v>
      </c>
      <c r="H52" s="126">
        <v>0</v>
      </c>
      <c r="I52" s="121">
        <f t="shared" si="1"/>
        <v>0</v>
      </c>
      <c r="J52" s="126">
        <v>0</v>
      </c>
      <c r="K52" s="121">
        <f t="shared" si="2"/>
        <v>0</v>
      </c>
      <c r="L52" s="126">
        <v>0</v>
      </c>
      <c r="M52" s="121">
        <f t="shared" si="3"/>
        <v>0</v>
      </c>
      <c r="N52" s="126">
        <v>0</v>
      </c>
      <c r="O52" s="121">
        <f t="shared" si="4"/>
        <v>0</v>
      </c>
      <c r="P52" s="122">
        <f t="shared" si="5"/>
        <v>0</v>
      </c>
      <c r="Q52" s="257"/>
      <c r="R52" s="6">
        <f t="shared" si="6"/>
        <v>0</v>
      </c>
      <c r="T52" s="201">
        <v>0</v>
      </c>
      <c r="U52" s="6">
        <f t="shared" si="7"/>
        <v>0</v>
      </c>
      <c r="V52" s="201">
        <v>980</v>
      </c>
      <c r="W52" s="6">
        <f t="shared" si="8"/>
        <v>0</v>
      </c>
    </row>
    <row r="53" spans="1:23" s="193" customFormat="1" ht="27">
      <c r="A53" s="7"/>
      <c r="B53" s="14">
        <f t="shared" si="9"/>
        <v>48</v>
      </c>
      <c r="C53" s="14" t="s">
        <v>337</v>
      </c>
      <c r="D53" s="15" t="s">
        <v>341</v>
      </c>
      <c r="E53" s="5" t="s">
        <v>17</v>
      </c>
      <c r="F53" s="126">
        <v>25</v>
      </c>
      <c r="G53" s="121">
        <f t="shared" si="0"/>
        <v>100</v>
      </c>
      <c r="H53" s="126">
        <v>25</v>
      </c>
      <c r="I53" s="121">
        <f t="shared" si="1"/>
        <v>50</v>
      </c>
      <c r="J53" s="126">
        <v>25</v>
      </c>
      <c r="K53" s="121">
        <f t="shared" si="2"/>
        <v>75</v>
      </c>
      <c r="L53" s="126">
        <v>30</v>
      </c>
      <c r="M53" s="121">
        <f t="shared" si="3"/>
        <v>30</v>
      </c>
      <c r="N53" s="126">
        <v>39</v>
      </c>
      <c r="O53" s="121">
        <f t="shared" si="4"/>
        <v>39</v>
      </c>
      <c r="P53" s="122">
        <f t="shared" si="5"/>
        <v>294</v>
      </c>
      <c r="Q53" s="257"/>
      <c r="R53" s="6">
        <f t="shared" si="6"/>
        <v>0</v>
      </c>
      <c r="S53" s="6"/>
      <c r="T53" s="201">
        <v>0</v>
      </c>
      <c r="U53" s="6">
        <f t="shared" si="7"/>
        <v>0</v>
      </c>
      <c r="V53" s="201">
        <v>0</v>
      </c>
      <c r="W53" s="6">
        <f t="shared" si="8"/>
        <v>0</v>
      </c>
    </row>
    <row r="54" spans="1:23" s="82" customFormat="1" ht="27">
      <c r="A54" s="7"/>
      <c r="B54" s="14">
        <f t="shared" si="9"/>
        <v>49</v>
      </c>
      <c r="C54" s="14" t="s">
        <v>337</v>
      </c>
      <c r="D54" s="15" t="s">
        <v>338</v>
      </c>
      <c r="E54" s="5" t="s">
        <v>17</v>
      </c>
      <c r="F54" s="126">
        <v>530</v>
      </c>
      <c r="G54" s="121">
        <f t="shared" si="0"/>
        <v>2120</v>
      </c>
      <c r="H54" s="126">
        <v>780</v>
      </c>
      <c r="I54" s="121">
        <f t="shared" si="1"/>
        <v>1560</v>
      </c>
      <c r="J54" s="126">
        <v>1050</v>
      </c>
      <c r="K54" s="121">
        <f t="shared" si="2"/>
        <v>3150</v>
      </c>
      <c r="L54" s="126">
        <v>1480</v>
      </c>
      <c r="M54" s="121">
        <f t="shared" si="3"/>
        <v>1480</v>
      </c>
      <c r="N54" s="126">
        <v>1410</v>
      </c>
      <c r="O54" s="121">
        <f t="shared" si="4"/>
        <v>1410</v>
      </c>
      <c r="P54" s="122">
        <f t="shared" si="5"/>
        <v>9720</v>
      </c>
      <c r="Q54" s="257"/>
      <c r="R54" s="6">
        <f t="shared" si="6"/>
        <v>0</v>
      </c>
      <c r="S54" s="6"/>
      <c r="T54" s="201">
        <v>20</v>
      </c>
      <c r="U54" s="6">
        <f t="shared" si="7"/>
        <v>0</v>
      </c>
      <c r="V54" s="201">
        <v>0</v>
      </c>
      <c r="W54" s="6">
        <f t="shared" si="8"/>
        <v>0</v>
      </c>
    </row>
    <row r="55" spans="1:23" s="194" customFormat="1" ht="27">
      <c r="A55" s="7"/>
      <c r="B55" s="14">
        <f t="shared" si="9"/>
        <v>50</v>
      </c>
      <c r="C55" s="14" t="s">
        <v>337</v>
      </c>
      <c r="D55" s="15" t="s">
        <v>349</v>
      </c>
      <c r="E55" s="5" t="s">
        <v>17</v>
      </c>
      <c r="F55" s="126">
        <v>0</v>
      </c>
      <c r="G55" s="121">
        <f t="shared" si="0"/>
        <v>0</v>
      </c>
      <c r="H55" s="126">
        <v>0</v>
      </c>
      <c r="I55" s="121">
        <f t="shared" si="1"/>
        <v>0</v>
      </c>
      <c r="J55" s="126">
        <v>0</v>
      </c>
      <c r="K55" s="121">
        <f t="shared" si="2"/>
        <v>0</v>
      </c>
      <c r="L55" s="126">
        <v>0</v>
      </c>
      <c r="M55" s="121">
        <f t="shared" si="3"/>
        <v>0</v>
      </c>
      <c r="N55" s="126">
        <v>0</v>
      </c>
      <c r="O55" s="121">
        <f t="shared" si="4"/>
        <v>0</v>
      </c>
      <c r="P55" s="122">
        <f t="shared" si="5"/>
        <v>0</v>
      </c>
      <c r="Q55" s="257"/>
      <c r="R55" s="6">
        <f t="shared" si="6"/>
        <v>0</v>
      </c>
      <c r="S55" s="6"/>
      <c r="T55" s="201">
        <v>705</v>
      </c>
      <c r="U55" s="6">
        <f t="shared" si="7"/>
        <v>0</v>
      </c>
      <c r="V55" s="201">
        <v>0</v>
      </c>
      <c r="W55" s="6">
        <f t="shared" si="8"/>
        <v>0</v>
      </c>
    </row>
    <row r="56" spans="1:23" ht="27">
      <c r="A56" s="7"/>
      <c r="B56" s="14">
        <f t="shared" si="9"/>
        <v>51</v>
      </c>
      <c r="C56" s="14" t="s">
        <v>337</v>
      </c>
      <c r="D56" s="15" t="s">
        <v>339</v>
      </c>
      <c r="E56" s="5" t="s">
        <v>17</v>
      </c>
      <c r="F56" s="126">
        <v>0</v>
      </c>
      <c r="G56" s="121">
        <f t="shared" si="0"/>
        <v>0</v>
      </c>
      <c r="H56" s="126">
        <v>0</v>
      </c>
      <c r="I56" s="121">
        <f t="shared" si="1"/>
        <v>0</v>
      </c>
      <c r="J56" s="126">
        <v>0</v>
      </c>
      <c r="K56" s="121">
        <f t="shared" si="2"/>
        <v>0</v>
      </c>
      <c r="L56" s="126">
        <v>0</v>
      </c>
      <c r="M56" s="121">
        <f t="shared" si="3"/>
        <v>0</v>
      </c>
      <c r="N56" s="126">
        <v>0</v>
      </c>
      <c r="O56" s="121">
        <f t="shared" si="4"/>
        <v>0</v>
      </c>
      <c r="P56" s="122">
        <f t="shared" si="5"/>
        <v>0</v>
      </c>
      <c r="Q56" s="257"/>
      <c r="R56" s="6">
        <f t="shared" si="6"/>
        <v>0</v>
      </c>
      <c r="T56" s="201">
        <v>10</v>
      </c>
      <c r="U56" s="6">
        <f t="shared" si="7"/>
        <v>0</v>
      </c>
      <c r="V56" s="201">
        <v>0</v>
      </c>
      <c r="W56" s="6">
        <f t="shared" si="8"/>
        <v>0</v>
      </c>
    </row>
    <row r="57" spans="1:23" s="194" customFormat="1" ht="27">
      <c r="A57" s="7"/>
      <c r="B57" s="14">
        <f t="shared" si="9"/>
        <v>52</v>
      </c>
      <c r="C57" s="14" t="s">
        <v>337</v>
      </c>
      <c r="D57" s="15" t="s">
        <v>350</v>
      </c>
      <c r="E57" s="5" t="s">
        <v>17</v>
      </c>
      <c r="F57" s="126">
        <v>0</v>
      </c>
      <c r="G57" s="121">
        <f t="shared" si="0"/>
        <v>0</v>
      </c>
      <c r="H57" s="126">
        <v>0</v>
      </c>
      <c r="I57" s="121">
        <f t="shared" si="1"/>
        <v>0</v>
      </c>
      <c r="J57" s="126">
        <v>0</v>
      </c>
      <c r="K57" s="121">
        <f t="shared" si="2"/>
        <v>0</v>
      </c>
      <c r="L57" s="126">
        <v>0</v>
      </c>
      <c r="M57" s="121">
        <f t="shared" si="3"/>
        <v>0</v>
      </c>
      <c r="N57" s="126">
        <v>0</v>
      </c>
      <c r="O57" s="121">
        <f t="shared" si="4"/>
        <v>0</v>
      </c>
      <c r="P57" s="122">
        <f t="shared" si="5"/>
        <v>0</v>
      </c>
      <c r="Q57" s="257"/>
      <c r="R57" s="6">
        <f t="shared" si="6"/>
        <v>0</v>
      </c>
      <c r="S57" s="6"/>
      <c r="T57" s="201">
        <v>196</v>
      </c>
      <c r="U57" s="6">
        <f t="shared" si="7"/>
        <v>0</v>
      </c>
      <c r="V57" s="201">
        <v>0</v>
      </c>
      <c r="W57" s="6">
        <f t="shared" si="8"/>
        <v>0</v>
      </c>
    </row>
    <row r="58" spans="1:23" ht="27">
      <c r="A58" s="7"/>
      <c r="B58" s="14">
        <f t="shared" si="9"/>
        <v>53</v>
      </c>
      <c r="C58" s="14" t="s">
        <v>337</v>
      </c>
      <c r="D58" s="15" t="s">
        <v>340</v>
      </c>
      <c r="E58" s="5" t="s">
        <v>17</v>
      </c>
      <c r="F58" s="126">
        <v>0</v>
      </c>
      <c r="G58" s="121">
        <f t="shared" si="0"/>
        <v>0</v>
      </c>
      <c r="H58" s="126">
        <v>0</v>
      </c>
      <c r="I58" s="121">
        <f t="shared" si="1"/>
        <v>0</v>
      </c>
      <c r="J58" s="126">
        <v>0</v>
      </c>
      <c r="K58" s="121">
        <f t="shared" si="2"/>
        <v>0</v>
      </c>
      <c r="L58" s="126">
        <v>0</v>
      </c>
      <c r="M58" s="121">
        <f t="shared" si="3"/>
        <v>0</v>
      </c>
      <c r="N58" s="126">
        <v>0</v>
      </c>
      <c r="O58" s="121">
        <f t="shared" si="4"/>
        <v>0</v>
      </c>
      <c r="P58" s="122">
        <f t="shared" si="5"/>
        <v>0</v>
      </c>
      <c r="Q58" s="257"/>
      <c r="R58" s="6">
        <f t="shared" si="6"/>
        <v>0</v>
      </c>
      <c r="T58" s="201">
        <v>20</v>
      </c>
      <c r="U58" s="6">
        <f t="shared" si="7"/>
        <v>0</v>
      </c>
      <c r="V58" s="201">
        <v>0</v>
      </c>
      <c r="W58" s="6">
        <f t="shared" si="8"/>
        <v>0</v>
      </c>
    </row>
    <row r="59" spans="1:23" ht="63.75">
      <c r="A59" s="7"/>
      <c r="B59" s="14">
        <f t="shared" si="9"/>
        <v>54</v>
      </c>
      <c r="C59" s="14" t="s">
        <v>65</v>
      </c>
      <c r="D59" s="15" t="s">
        <v>56</v>
      </c>
      <c r="E59" s="5" t="s">
        <v>17</v>
      </c>
      <c r="F59" s="126">
        <v>0</v>
      </c>
      <c r="G59" s="121">
        <f t="shared" si="0"/>
        <v>0</v>
      </c>
      <c r="H59" s="126">
        <v>0</v>
      </c>
      <c r="I59" s="121">
        <f t="shared" si="1"/>
        <v>0</v>
      </c>
      <c r="J59" s="126">
        <v>0</v>
      </c>
      <c r="K59" s="121">
        <f t="shared" si="2"/>
        <v>0</v>
      </c>
      <c r="L59" s="126">
        <v>0</v>
      </c>
      <c r="M59" s="121">
        <f t="shared" si="3"/>
        <v>0</v>
      </c>
      <c r="N59" s="126">
        <v>0</v>
      </c>
      <c r="O59" s="121">
        <f t="shared" si="4"/>
        <v>0</v>
      </c>
      <c r="P59" s="122">
        <f t="shared" si="5"/>
        <v>0</v>
      </c>
      <c r="Q59" s="257"/>
      <c r="R59" s="6">
        <f t="shared" si="6"/>
        <v>0</v>
      </c>
      <c r="T59" s="201">
        <v>0</v>
      </c>
      <c r="U59" s="6">
        <f t="shared" si="7"/>
        <v>0</v>
      </c>
      <c r="V59" s="201">
        <v>0</v>
      </c>
      <c r="W59" s="6">
        <f t="shared" si="8"/>
        <v>0</v>
      </c>
    </row>
    <row r="60" spans="1:23" ht="63.75">
      <c r="A60" s="7"/>
      <c r="B60" s="14">
        <f t="shared" si="9"/>
        <v>55</v>
      </c>
      <c r="C60" s="14" t="s">
        <v>65</v>
      </c>
      <c r="D60" s="15" t="s">
        <v>54</v>
      </c>
      <c r="E60" s="5" t="s">
        <v>17</v>
      </c>
      <c r="F60" s="126">
        <v>990</v>
      </c>
      <c r="G60" s="121">
        <f t="shared" si="0"/>
        <v>3960</v>
      </c>
      <c r="H60" s="126">
        <v>1160</v>
      </c>
      <c r="I60" s="121">
        <f t="shared" si="1"/>
        <v>2320</v>
      </c>
      <c r="J60" s="126">
        <v>1520</v>
      </c>
      <c r="K60" s="121">
        <f t="shared" si="2"/>
        <v>4560</v>
      </c>
      <c r="L60" s="126">
        <v>1770</v>
      </c>
      <c r="M60" s="121">
        <f t="shared" si="3"/>
        <v>1770</v>
      </c>
      <c r="N60" s="126">
        <v>1580</v>
      </c>
      <c r="O60" s="121">
        <f t="shared" si="4"/>
        <v>1580</v>
      </c>
      <c r="P60" s="122">
        <f t="shared" si="5"/>
        <v>14190</v>
      </c>
      <c r="Q60" s="257"/>
      <c r="R60" s="6">
        <f t="shared" si="6"/>
        <v>0</v>
      </c>
      <c r="T60" s="201">
        <v>1400</v>
      </c>
      <c r="U60" s="6">
        <f t="shared" si="7"/>
        <v>0</v>
      </c>
      <c r="V60" s="201">
        <v>0</v>
      </c>
      <c r="W60" s="6">
        <f t="shared" si="8"/>
        <v>0</v>
      </c>
    </row>
    <row r="61" spans="1:23" ht="27">
      <c r="A61" s="7"/>
      <c r="B61" s="14">
        <f t="shared" si="9"/>
        <v>56</v>
      </c>
      <c r="C61" s="14" t="s">
        <v>23</v>
      </c>
      <c r="D61" s="15" t="s">
        <v>55</v>
      </c>
      <c r="E61" s="5" t="s">
        <v>17</v>
      </c>
      <c r="F61" s="126">
        <v>30</v>
      </c>
      <c r="G61" s="121">
        <f t="shared" si="0"/>
        <v>120</v>
      </c>
      <c r="H61" s="126">
        <v>30</v>
      </c>
      <c r="I61" s="121">
        <f t="shared" si="1"/>
        <v>60</v>
      </c>
      <c r="J61" s="126">
        <v>40</v>
      </c>
      <c r="K61" s="121">
        <f t="shared" si="2"/>
        <v>120</v>
      </c>
      <c r="L61" s="126">
        <v>55</v>
      </c>
      <c r="M61" s="121">
        <f t="shared" si="3"/>
        <v>55</v>
      </c>
      <c r="N61" s="126">
        <v>55</v>
      </c>
      <c r="O61" s="121">
        <f t="shared" si="4"/>
        <v>55</v>
      </c>
      <c r="P61" s="122">
        <f t="shared" si="5"/>
        <v>410</v>
      </c>
      <c r="Q61" s="257"/>
      <c r="R61" s="6">
        <f t="shared" si="6"/>
        <v>0</v>
      </c>
      <c r="T61" s="201">
        <v>0</v>
      </c>
      <c r="U61" s="6">
        <f t="shared" si="7"/>
        <v>0</v>
      </c>
      <c r="V61" s="201">
        <v>0</v>
      </c>
      <c r="W61" s="6">
        <f t="shared" si="8"/>
        <v>0</v>
      </c>
    </row>
    <row r="62" spans="1:23" ht="25.5">
      <c r="A62" s="7"/>
      <c r="B62" s="14">
        <f t="shared" si="9"/>
        <v>57</v>
      </c>
      <c r="C62" s="14" t="s">
        <v>49</v>
      </c>
      <c r="D62" s="15"/>
      <c r="E62" s="5" t="s">
        <v>18</v>
      </c>
      <c r="F62" s="126">
        <v>22</v>
      </c>
      <c r="G62" s="121">
        <f t="shared" si="0"/>
        <v>88</v>
      </c>
      <c r="H62" s="126">
        <v>26</v>
      </c>
      <c r="I62" s="121">
        <f t="shared" si="1"/>
        <v>52</v>
      </c>
      <c r="J62" s="126">
        <v>34</v>
      </c>
      <c r="K62" s="121">
        <f t="shared" si="2"/>
        <v>102</v>
      </c>
      <c r="L62" s="126">
        <v>39</v>
      </c>
      <c r="M62" s="121">
        <f t="shared" si="3"/>
        <v>39</v>
      </c>
      <c r="N62" s="126">
        <v>37</v>
      </c>
      <c r="O62" s="121">
        <f t="shared" si="4"/>
        <v>37</v>
      </c>
      <c r="P62" s="122">
        <f t="shared" si="5"/>
        <v>318</v>
      </c>
      <c r="Q62" s="257"/>
      <c r="R62" s="6">
        <f t="shared" si="6"/>
        <v>0</v>
      </c>
      <c r="T62" s="201">
        <v>0</v>
      </c>
      <c r="U62" s="6">
        <f t="shared" si="7"/>
        <v>0</v>
      </c>
      <c r="V62" s="201">
        <v>0</v>
      </c>
      <c r="W62" s="6">
        <f t="shared" si="8"/>
        <v>0</v>
      </c>
    </row>
    <row r="63" spans="1:23" ht="25.5">
      <c r="A63" s="7"/>
      <c r="B63" s="14">
        <f t="shared" si="9"/>
        <v>58</v>
      </c>
      <c r="C63" s="14" t="s">
        <v>50</v>
      </c>
      <c r="D63" s="15"/>
      <c r="E63" s="5" t="s">
        <v>18</v>
      </c>
      <c r="F63" s="126">
        <v>5</v>
      </c>
      <c r="G63" s="121">
        <f t="shared" si="0"/>
        <v>20</v>
      </c>
      <c r="H63" s="126">
        <v>5</v>
      </c>
      <c r="I63" s="121">
        <f t="shared" si="1"/>
        <v>10</v>
      </c>
      <c r="J63" s="126">
        <v>5</v>
      </c>
      <c r="K63" s="121">
        <f t="shared" si="2"/>
        <v>15</v>
      </c>
      <c r="L63" s="126">
        <v>4</v>
      </c>
      <c r="M63" s="121">
        <f t="shared" si="3"/>
        <v>4</v>
      </c>
      <c r="N63" s="126">
        <v>4</v>
      </c>
      <c r="O63" s="121">
        <f t="shared" si="4"/>
        <v>4</v>
      </c>
      <c r="P63" s="122">
        <f t="shared" si="5"/>
        <v>53</v>
      </c>
      <c r="Q63" s="257"/>
      <c r="R63" s="6">
        <f t="shared" si="6"/>
        <v>0</v>
      </c>
      <c r="T63" s="201">
        <v>35</v>
      </c>
      <c r="U63" s="6">
        <f t="shared" si="7"/>
        <v>0</v>
      </c>
      <c r="V63" s="201">
        <v>0</v>
      </c>
      <c r="W63" s="6">
        <f t="shared" si="8"/>
        <v>0</v>
      </c>
    </row>
    <row r="64" spans="1:23" ht="38.25">
      <c r="A64" s="7"/>
      <c r="B64" s="14">
        <f t="shared" si="9"/>
        <v>59</v>
      </c>
      <c r="C64" s="14" t="s">
        <v>83</v>
      </c>
      <c r="D64" s="15"/>
      <c r="E64" s="5" t="s">
        <v>18</v>
      </c>
      <c r="F64" s="126">
        <v>0</v>
      </c>
      <c r="G64" s="121">
        <f t="shared" si="0"/>
        <v>0</v>
      </c>
      <c r="H64" s="126">
        <v>0</v>
      </c>
      <c r="I64" s="121">
        <f t="shared" si="1"/>
        <v>0</v>
      </c>
      <c r="J64" s="126">
        <v>0</v>
      </c>
      <c r="K64" s="121">
        <f t="shared" si="2"/>
        <v>0</v>
      </c>
      <c r="L64" s="126">
        <v>0</v>
      </c>
      <c r="M64" s="121">
        <f t="shared" si="3"/>
        <v>0</v>
      </c>
      <c r="N64" s="126">
        <v>0</v>
      </c>
      <c r="O64" s="121">
        <f t="shared" si="4"/>
        <v>0</v>
      </c>
      <c r="P64" s="122">
        <f t="shared" si="5"/>
        <v>0</v>
      </c>
      <c r="Q64" s="257"/>
      <c r="R64" s="6">
        <f t="shared" si="6"/>
        <v>0</v>
      </c>
      <c r="T64" s="201">
        <v>11</v>
      </c>
      <c r="U64" s="6">
        <f t="shared" si="7"/>
        <v>0</v>
      </c>
      <c r="V64" s="201">
        <v>0</v>
      </c>
      <c r="W64" s="6">
        <f t="shared" si="8"/>
        <v>0</v>
      </c>
    </row>
    <row r="65" spans="1:23" s="193" customFormat="1" ht="38.25">
      <c r="A65" s="7"/>
      <c r="B65" s="14">
        <f t="shared" si="9"/>
        <v>60</v>
      </c>
      <c r="C65" s="14" t="s">
        <v>342</v>
      </c>
      <c r="D65" s="15"/>
      <c r="E65" s="5" t="s">
        <v>18</v>
      </c>
      <c r="F65" s="126">
        <v>42</v>
      </c>
      <c r="G65" s="121">
        <f t="shared" si="0"/>
        <v>168</v>
      </c>
      <c r="H65" s="126">
        <v>50</v>
      </c>
      <c r="I65" s="121">
        <f t="shared" si="1"/>
        <v>100</v>
      </c>
      <c r="J65" s="126">
        <v>66</v>
      </c>
      <c r="K65" s="121">
        <f t="shared" si="2"/>
        <v>198</v>
      </c>
      <c r="L65" s="126">
        <v>78</v>
      </c>
      <c r="M65" s="121">
        <f t="shared" si="3"/>
        <v>78</v>
      </c>
      <c r="N65" s="126">
        <v>70</v>
      </c>
      <c r="O65" s="121">
        <f t="shared" si="4"/>
        <v>70</v>
      </c>
      <c r="P65" s="122">
        <f t="shared" si="5"/>
        <v>614</v>
      </c>
      <c r="Q65" s="257"/>
      <c r="R65" s="6">
        <f t="shared" si="6"/>
        <v>0</v>
      </c>
      <c r="S65" s="6"/>
      <c r="T65" s="201">
        <v>0</v>
      </c>
      <c r="U65" s="6">
        <f t="shared" si="7"/>
        <v>0</v>
      </c>
      <c r="V65" s="201">
        <v>0</v>
      </c>
      <c r="W65" s="6">
        <f t="shared" si="8"/>
        <v>0</v>
      </c>
    </row>
    <row r="66" spans="1:23" s="49" customFormat="1" ht="51">
      <c r="A66" s="55"/>
      <c r="B66" s="14">
        <f t="shared" si="9"/>
        <v>61</v>
      </c>
      <c r="C66" s="50" t="s">
        <v>87</v>
      </c>
      <c r="D66" s="9"/>
      <c r="E66" s="9" t="s">
        <v>20</v>
      </c>
      <c r="F66" s="126">
        <v>1</v>
      </c>
      <c r="G66" s="121">
        <f t="shared" si="0"/>
        <v>4</v>
      </c>
      <c r="H66" s="126">
        <v>1</v>
      </c>
      <c r="I66" s="121">
        <f t="shared" si="1"/>
        <v>2</v>
      </c>
      <c r="J66" s="126">
        <v>1</v>
      </c>
      <c r="K66" s="121">
        <f t="shared" si="2"/>
        <v>3</v>
      </c>
      <c r="L66" s="126">
        <v>1</v>
      </c>
      <c r="M66" s="121">
        <f t="shared" si="3"/>
        <v>1</v>
      </c>
      <c r="N66" s="126">
        <v>1</v>
      </c>
      <c r="O66" s="121">
        <f t="shared" si="4"/>
        <v>1</v>
      </c>
      <c r="P66" s="122">
        <f t="shared" si="5"/>
        <v>11</v>
      </c>
      <c r="Q66" s="257"/>
      <c r="R66" s="6">
        <f t="shared" si="6"/>
        <v>0</v>
      </c>
      <c r="S66" s="6"/>
      <c r="T66" s="201">
        <v>1</v>
      </c>
      <c r="U66" s="6">
        <f t="shared" si="7"/>
        <v>0</v>
      </c>
      <c r="V66" s="201">
        <v>0</v>
      </c>
      <c r="W66" s="6">
        <f t="shared" si="8"/>
        <v>0</v>
      </c>
    </row>
    <row r="67" spans="1:23" s="49" customFormat="1" ht="26.25" thickBot="1">
      <c r="A67" s="55"/>
      <c r="B67" s="54">
        <f>B66+1</f>
        <v>62</v>
      </c>
      <c r="C67" s="45" t="s">
        <v>88</v>
      </c>
      <c r="D67" s="51"/>
      <c r="E67" s="35" t="s">
        <v>20</v>
      </c>
      <c r="F67" s="127">
        <v>1</v>
      </c>
      <c r="G67" s="123">
        <f t="shared" si="0"/>
        <v>4</v>
      </c>
      <c r="H67" s="127">
        <v>1</v>
      </c>
      <c r="I67" s="124">
        <f t="shared" si="1"/>
        <v>2</v>
      </c>
      <c r="J67" s="127">
        <v>1</v>
      </c>
      <c r="K67" s="124">
        <f t="shared" si="2"/>
        <v>3</v>
      </c>
      <c r="L67" s="127">
        <v>1</v>
      </c>
      <c r="M67" s="124">
        <f t="shared" si="3"/>
        <v>1</v>
      </c>
      <c r="N67" s="127">
        <v>1</v>
      </c>
      <c r="O67" s="124">
        <f t="shared" si="4"/>
        <v>1</v>
      </c>
      <c r="P67" s="125">
        <f t="shared" si="5"/>
        <v>11</v>
      </c>
      <c r="Q67" s="257"/>
      <c r="R67" s="6">
        <f t="shared" si="6"/>
        <v>0</v>
      </c>
      <c r="S67" s="6"/>
      <c r="T67" s="209">
        <v>1</v>
      </c>
      <c r="U67" s="6">
        <f t="shared" si="7"/>
        <v>0</v>
      </c>
      <c r="V67" s="209">
        <v>1</v>
      </c>
      <c r="W67" s="6">
        <f t="shared" si="8"/>
        <v>0</v>
      </c>
    </row>
    <row r="68" spans="1:23" s="86" customFormat="1">
      <c r="B68" s="85"/>
      <c r="D68" s="10"/>
      <c r="F68" s="120"/>
      <c r="G68" s="120"/>
      <c r="H68" s="120"/>
      <c r="I68" s="120"/>
      <c r="J68" s="128"/>
      <c r="K68" s="120"/>
      <c r="L68" s="120"/>
      <c r="M68" s="120"/>
      <c r="N68" s="120"/>
      <c r="O68" s="120"/>
      <c r="P68" s="120"/>
      <c r="Q68" s="6"/>
      <c r="R68" s="6"/>
      <c r="S68" s="6"/>
      <c r="T68" s="6"/>
      <c r="V68" s="6"/>
      <c r="W68" s="252"/>
    </row>
    <row r="69" spans="1:23" s="86" customFormat="1">
      <c r="B69" s="85"/>
      <c r="D69" s="10"/>
      <c r="F69" s="120"/>
      <c r="G69" s="120"/>
      <c r="H69" s="120"/>
      <c r="I69" s="120"/>
      <c r="J69" s="128"/>
      <c r="K69" s="120"/>
      <c r="L69" s="120"/>
      <c r="M69" s="120"/>
      <c r="N69" s="120"/>
      <c r="O69" s="120"/>
      <c r="P69" s="120"/>
      <c r="Q69" s="19" t="s">
        <v>25</v>
      </c>
      <c r="R69" s="19">
        <f>SUM(R6:R67)</f>
        <v>0</v>
      </c>
      <c r="S69" s="19"/>
      <c r="T69" s="19"/>
      <c r="U69" s="19">
        <f>SUM(U6:U67)</f>
        <v>0</v>
      </c>
      <c r="V69" s="19"/>
      <c r="W69" s="19">
        <f>SUM(W6:W67)</f>
        <v>0</v>
      </c>
    </row>
    <row r="70" spans="1:23" s="86" customFormat="1">
      <c r="B70" s="85"/>
      <c r="D70" s="10"/>
      <c r="F70" s="120"/>
      <c r="G70" s="120"/>
      <c r="H70" s="120"/>
      <c r="I70" s="120"/>
      <c r="J70" s="128"/>
      <c r="K70" s="120"/>
      <c r="L70" s="120"/>
      <c r="M70" s="120"/>
      <c r="N70" s="120"/>
      <c r="O70" s="120"/>
      <c r="P70" s="120"/>
      <c r="Q70" s="6"/>
      <c r="R70" s="6"/>
      <c r="S70" s="6"/>
      <c r="T70" s="6"/>
      <c r="V70" s="6"/>
      <c r="W70" s="252"/>
    </row>
    <row r="71" spans="1:23" s="86" customFormat="1">
      <c r="D71" s="10"/>
      <c r="F71" s="120"/>
      <c r="G71" s="120"/>
      <c r="H71" s="120"/>
      <c r="I71" s="120"/>
      <c r="J71" s="128"/>
      <c r="K71" s="120"/>
      <c r="L71" s="120"/>
      <c r="M71" s="120"/>
      <c r="N71" s="120"/>
      <c r="O71" s="120"/>
      <c r="P71" s="120"/>
      <c r="Q71" s="6"/>
      <c r="R71" s="6"/>
      <c r="S71" s="6"/>
      <c r="T71" s="6"/>
      <c r="V71" s="6"/>
      <c r="W71" s="252"/>
    </row>
  </sheetData>
  <mergeCells count="3">
    <mergeCell ref="B1:P1"/>
    <mergeCell ref="B2:P2"/>
    <mergeCell ref="F4:P4"/>
  </mergeCells>
  <phoneticPr fontId="4" type="noConversion"/>
  <pageMargins left="0.74803149606299213" right="0.74803149606299213" top="0.98425196850393704" bottom="0.98425196850393704" header="0" footer="0"/>
  <pageSetup paperSize="8" scale="96"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zoomScaleNormal="100" workbookViewId="0">
      <pane ySplit="5" topLeftCell="A26" activePane="bottomLeft" state="frozen"/>
      <selection pane="bottomLeft" activeCell="W33" sqref="W33"/>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5.140625" style="6" customWidth="1"/>
    <col min="20" max="23" width="11.7109375" style="6" customWidth="1"/>
    <col min="24" max="16384" width="9.140625" style="70"/>
  </cols>
  <sheetData>
    <row r="1" spans="1:23" s="68" customFormat="1">
      <c r="B1" s="301" t="s">
        <v>5</v>
      </c>
      <c r="C1" s="302"/>
      <c r="D1" s="302"/>
      <c r="E1" s="302"/>
      <c r="F1" s="302"/>
      <c r="G1" s="11"/>
      <c r="H1" s="11"/>
      <c r="I1" s="84"/>
      <c r="J1" s="84"/>
      <c r="K1" s="84"/>
      <c r="L1" s="84"/>
      <c r="M1" s="84"/>
      <c r="N1" s="84"/>
      <c r="O1" s="84"/>
      <c r="P1" s="84"/>
      <c r="Q1" s="11"/>
      <c r="R1" s="11"/>
      <c r="S1" s="11"/>
      <c r="T1" s="11"/>
      <c r="U1" s="11"/>
      <c r="V1" s="11"/>
      <c r="W1" s="11"/>
    </row>
    <row r="2" spans="1:23" ht="37.5" customHeight="1">
      <c r="B2" s="303" t="s">
        <v>19</v>
      </c>
      <c r="C2" s="304"/>
      <c r="D2" s="304"/>
      <c r="E2" s="304"/>
      <c r="F2" s="304"/>
      <c r="G2" s="6"/>
      <c r="H2" s="6"/>
      <c r="I2" s="86"/>
      <c r="J2" s="86"/>
      <c r="K2" s="86"/>
      <c r="L2" s="86"/>
      <c r="M2" s="86"/>
      <c r="N2" s="86"/>
      <c r="O2" s="86"/>
      <c r="P2" s="86"/>
    </row>
    <row r="3" spans="1:23" ht="13.5" thickBot="1">
      <c r="B3" s="71"/>
    </row>
    <row r="4" spans="1:23" s="84" customFormat="1" ht="14.25" customHeight="1">
      <c r="B4" s="112" t="s">
        <v>1</v>
      </c>
      <c r="C4" s="87" t="s">
        <v>2</v>
      </c>
      <c r="D4" s="113" t="s">
        <v>3</v>
      </c>
      <c r="E4" s="114" t="s">
        <v>162</v>
      </c>
      <c r="F4" s="305" t="s">
        <v>14</v>
      </c>
      <c r="G4" s="306"/>
      <c r="H4" s="306"/>
      <c r="I4" s="306"/>
      <c r="J4" s="306"/>
      <c r="K4" s="306"/>
      <c r="L4" s="306"/>
      <c r="M4" s="306"/>
      <c r="N4" s="306"/>
      <c r="O4" s="306"/>
      <c r="P4" s="307"/>
      <c r="Q4" s="13" t="s">
        <v>163</v>
      </c>
      <c r="R4" s="13" t="s">
        <v>370</v>
      </c>
      <c r="S4" s="23"/>
      <c r="T4" s="207" t="s">
        <v>14</v>
      </c>
      <c r="U4" s="13" t="s">
        <v>160</v>
      </c>
      <c r="V4" s="207" t="s">
        <v>14</v>
      </c>
      <c r="W4" s="13" t="s">
        <v>160</v>
      </c>
    </row>
    <row r="5" spans="1:23"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372</v>
      </c>
      <c r="U5" s="199" t="s">
        <v>372</v>
      </c>
      <c r="V5" s="204" t="s">
        <v>409</v>
      </c>
      <c r="W5" s="199" t="s">
        <v>409</v>
      </c>
    </row>
    <row r="6" spans="1:23" ht="51">
      <c r="A6" s="7"/>
      <c r="B6" s="14">
        <v>1</v>
      </c>
      <c r="C6" s="5" t="s">
        <v>66</v>
      </c>
      <c r="D6" s="4" t="s">
        <v>423</v>
      </c>
      <c r="E6" s="5" t="s">
        <v>18</v>
      </c>
      <c r="F6" s="126">
        <v>635</v>
      </c>
      <c r="G6" s="121">
        <f>F6*4</f>
        <v>2540</v>
      </c>
      <c r="H6" s="126">
        <v>744</v>
      </c>
      <c r="I6" s="121">
        <f>H6*2</f>
        <v>1488</v>
      </c>
      <c r="J6" s="126">
        <v>927</v>
      </c>
      <c r="K6" s="121">
        <f>J6*3</f>
        <v>2781</v>
      </c>
      <c r="L6" s="126">
        <v>777</v>
      </c>
      <c r="M6" s="121">
        <f t="shared" ref="M6:M31" si="0">L6</f>
        <v>777</v>
      </c>
      <c r="N6" s="126">
        <v>704</v>
      </c>
      <c r="O6" s="121">
        <f>N6</f>
        <v>704</v>
      </c>
      <c r="P6" s="122">
        <f>G6+I6+K6+M6+O6</f>
        <v>8290</v>
      </c>
      <c r="R6" s="6">
        <f>P6*Q6</f>
        <v>0</v>
      </c>
      <c r="T6" s="208">
        <v>0</v>
      </c>
      <c r="U6" s="6">
        <f>Q6*T6</f>
        <v>0</v>
      </c>
      <c r="V6" s="208">
        <v>0</v>
      </c>
      <c r="W6" s="6">
        <f>Q6*V6</f>
        <v>0</v>
      </c>
    </row>
    <row r="7" spans="1:23" ht="63.75">
      <c r="A7" s="7"/>
      <c r="B7" s="2">
        <f t="shared" ref="B7:B30" si="1">(B6+1)</f>
        <v>2</v>
      </c>
      <c r="C7" s="5" t="s">
        <v>67</v>
      </c>
      <c r="D7" s="4" t="s">
        <v>424</v>
      </c>
      <c r="E7" s="5" t="s">
        <v>18</v>
      </c>
      <c r="F7" s="126">
        <v>5</v>
      </c>
      <c r="G7" s="121">
        <f t="shared" ref="G7:G31" si="2">F7*4</f>
        <v>20</v>
      </c>
      <c r="H7" s="126">
        <v>5</v>
      </c>
      <c r="I7" s="121">
        <f t="shared" ref="I7:I31" si="3">H7*2</f>
        <v>10</v>
      </c>
      <c r="J7" s="126">
        <v>5</v>
      </c>
      <c r="K7" s="121">
        <f t="shared" ref="K7:K31" si="4">J7*3</f>
        <v>15</v>
      </c>
      <c r="L7" s="126">
        <v>0</v>
      </c>
      <c r="M7" s="121">
        <f t="shared" si="0"/>
        <v>0</v>
      </c>
      <c r="N7" s="126">
        <v>0</v>
      </c>
      <c r="O7" s="121">
        <f t="shared" ref="O7:O31" si="5">N7</f>
        <v>0</v>
      </c>
      <c r="P7" s="122">
        <f t="shared" ref="P7:P31" si="6">G7+I7+K7+M7+O7</f>
        <v>45</v>
      </c>
      <c r="R7" s="6">
        <f t="shared" ref="R7:R31" si="7">P7*Q7</f>
        <v>0</v>
      </c>
      <c r="T7" s="201">
        <v>426</v>
      </c>
      <c r="U7" s="6">
        <f t="shared" ref="U7:U31" si="8">Q7*T7</f>
        <v>0</v>
      </c>
      <c r="V7" s="201">
        <v>0</v>
      </c>
      <c r="W7" s="6">
        <f t="shared" ref="W7:W31" si="9">Q7*V7</f>
        <v>0</v>
      </c>
    </row>
    <row r="8" spans="1:23" ht="63.75">
      <c r="A8" s="7"/>
      <c r="B8" s="2">
        <f t="shared" si="1"/>
        <v>3</v>
      </c>
      <c r="C8" s="5" t="s">
        <v>111</v>
      </c>
      <c r="D8" s="4" t="s">
        <v>424</v>
      </c>
      <c r="E8" s="5" t="s">
        <v>18</v>
      </c>
      <c r="F8" s="126">
        <v>21</v>
      </c>
      <c r="G8" s="121">
        <f t="shared" si="2"/>
        <v>84</v>
      </c>
      <c r="H8" s="126">
        <v>25</v>
      </c>
      <c r="I8" s="121">
        <f t="shared" si="3"/>
        <v>50</v>
      </c>
      <c r="J8" s="126">
        <v>33</v>
      </c>
      <c r="K8" s="121">
        <f t="shared" si="4"/>
        <v>99</v>
      </c>
      <c r="L8" s="126">
        <v>44</v>
      </c>
      <c r="M8" s="121">
        <f t="shared" si="0"/>
        <v>44</v>
      </c>
      <c r="N8" s="126">
        <v>40</v>
      </c>
      <c r="O8" s="121">
        <f t="shared" si="5"/>
        <v>40</v>
      </c>
      <c r="P8" s="122">
        <f t="shared" si="6"/>
        <v>317</v>
      </c>
      <c r="R8" s="6">
        <f t="shared" si="7"/>
        <v>0</v>
      </c>
      <c r="T8" s="201">
        <v>0</v>
      </c>
      <c r="U8" s="6">
        <f t="shared" si="8"/>
        <v>0</v>
      </c>
      <c r="V8" s="201">
        <v>0</v>
      </c>
      <c r="W8" s="6">
        <f t="shared" si="9"/>
        <v>0</v>
      </c>
    </row>
    <row r="9" spans="1:23" ht="38.25">
      <c r="A9" s="7"/>
      <c r="B9" s="2">
        <f t="shared" si="1"/>
        <v>4</v>
      </c>
      <c r="C9" s="3" t="s">
        <v>27</v>
      </c>
      <c r="D9" s="4" t="s">
        <v>424</v>
      </c>
      <c r="E9" s="5" t="s">
        <v>18</v>
      </c>
      <c r="F9" s="126">
        <v>203</v>
      </c>
      <c r="G9" s="121">
        <f t="shared" si="2"/>
        <v>812</v>
      </c>
      <c r="H9" s="126">
        <v>237</v>
      </c>
      <c r="I9" s="121">
        <f t="shared" si="3"/>
        <v>474</v>
      </c>
      <c r="J9" s="126">
        <v>328</v>
      </c>
      <c r="K9" s="121">
        <f t="shared" si="4"/>
        <v>984</v>
      </c>
      <c r="L9" s="126">
        <v>304</v>
      </c>
      <c r="M9" s="121">
        <f t="shared" si="0"/>
        <v>304</v>
      </c>
      <c r="N9" s="126">
        <v>273</v>
      </c>
      <c r="O9" s="121">
        <f t="shared" si="5"/>
        <v>273</v>
      </c>
      <c r="P9" s="122">
        <f t="shared" si="6"/>
        <v>2847</v>
      </c>
      <c r="R9" s="6">
        <f t="shared" si="7"/>
        <v>0</v>
      </c>
      <c r="T9" s="201">
        <v>365</v>
      </c>
      <c r="U9" s="6">
        <f t="shared" si="8"/>
        <v>0</v>
      </c>
      <c r="V9" s="201">
        <v>0</v>
      </c>
      <c r="W9" s="6">
        <f t="shared" si="9"/>
        <v>0</v>
      </c>
    </row>
    <row r="10" spans="1:23" s="180" customFormat="1" ht="51">
      <c r="A10" s="7"/>
      <c r="B10" s="2">
        <f t="shared" si="1"/>
        <v>5</v>
      </c>
      <c r="C10" s="3" t="s">
        <v>292</v>
      </c>
      <c r="D10" s="4" t="s">
        <v>424</v>
      </c>
      <c r="E10" s="5" t="s">
        <v>18</v>
      </c>
      <c r="F10" s="126">
        <v>0</v>
      </c>
      <c r="G10" s="121">
        <f t="shared" si="2"/>
        <v>0</v>
      </c>
      <c r="H10" s="126">
        <v>0</v>
      </c>
      <c r="I10" s="121">
        <f t="shared" si="3"/>
        <v>0</v>
      </c>
      <c r="J10" s="126">
        <v>0</v>
      </c>
      <c r="K10" s="121">
        <f t="shared" si="4"/>
        <v>0</v>
      </c>
      <c r="L10" s="126">
        <v>0</v>
      </c>
      <c r="M10" s="121">
        <f t="shared" si="0"/>
        <v>0</v>
      </c>
      <c r="N10" s="126">
        <v>0</v>
      </c>
      <c r="O10" s="121">
        <f t="shared" si="5"/>
        <v>0</v>
      </c>
      <c r="P10" s="122">
        <f t="shared" si="6"/>
        <v>0</v>
      </c>
      <c r="Q10" s="6"/>
      <c r="R10" s="6">
        <f t="shared" si="7"/>
        <v>0</v>
      </c>
      <c r="S10" s="6"/>
      <c r="T10" s="201">
        <v>11</v>
      </c>
      <c r="U10" s="6">
        <f t="shared" si="8"/>
        <v>0</v>
      </c>
      <c r="V10" s="201">
        <v>0</v>
      </c>
      <c r="W10" s="6">
        <f t="shared" si="9"/>
        <v>0</v>
      </c>
    </row>
    <row r="11" spans="1:23" ht="38.25">
      <c r="A11" s="7"/>
      <c r="B11" s="2">
        <f t="shared" si="1"/>
        <v>6</v>
      </c>
      <c r="C11" s="3" t="s">
        <v>31</v>
      </c>
      <c r="D11" s="4" t="s">
        <v>424</v>
      </c>
      <c r="E11" s="5" t="s">
        <v>18</v>
      </c>
      <c r="F11" s="126">
        <v>70</v>
      </c>
      <c r="G11" s="121">
        <f t="shared" si="2"/>
        <v>280</v>
      </c>
      <c r="H11" s="126">
        <v>84</v>
      </c>
      <c r="I11" s="121">
        <f t="shared" si="3"/>
        <v>168</v>
      </c>
      <c r="J11" s="126">
        <v>102</v>
      </c>
      <c r="K11" s="121">
        <f t="shared" si="4"/>
        <v>306</v>
      </c>
      <c r="L11" s="126">
        <v>130</v>
      </c>
      <c r="M11" s="121">
        <f t="shared" si="0"/>
        <v>130</v>
      </c>
      <c r="N11" s="126">
        <v>116</v>
      </c>
      <c r="O11" s="121">
        <f t="shared" si="5"/>
        <v>116</v>
      </c>
      <c r="P11" s="122">
        <f t="shared" si="6"/>
        <v>1000</v>
      </c>
      <c r="R11" s="6">
        <f t="shared" si="7"/>
        <v>0</v>
      </c>
      <c r="T11" s="201">
        <v>0</v>
      </c>
      <c r="U11" s="6">
        <f t="shared" si="8"/>
        <v>0</v>
      </c>
      <c r="V11" s="201">
        <v>0</v>
      </c>
      <c r="W11" s="6">
        <f t="shared" si="9"/>
        <v>0</v>
      </c>
    </row>
    <row r="12" spans="1:23" ht="38.25">
      <c r="A12" s="7"/>
      <c r="B12" s="2">
        <f t="shared" si="1"/>
        <v>7</v>
      </c>
      <c r="C12" s="3" t="s">
        <v>32</v>
      </c>
      <c r="D12" s="4" t="s">
        <v>424</v>
      </c>
      <c r="E12" s="5" t="s">
        <v>18</v>
      </c>
      <c r="F12" s="126">
        <v>28</v>
      </c>
      <c r="G12" s="121">
        <f t="shared" si="2"/>
        <v>112</v>
      </c>
      <c r="H12" s="126">
        <v>32</v>
      </c>
      <c r="I12" s="121">
        <f t="shared" si="3"/>
        <v>64</v>
      </c>
      <c r="J12" s="126">
        <v>42</v>
      </c>
      <c r="K12" s="121">
        <f t="shared" si="4"/>
        <v>126</v>
      </c>
      <c r="L12" s="126">
        <v>29</v>
      </c>
      <c r="M12" s="121">
        <f t="shared" si="0"/>
        <v>29</v>
      </c>
      <c r="N12" s="126">
        <v>25</v>
      </c>
      <c r="O12" s="121">
        <f t="shared" si="5"/>
        <v>25</v>
      </c>
      <c r="P12" s="122">
        <f t="shared" si="6"/>
        <v>356</v>
      </c>
      <c r="R12" s="6">
        <f t="shared" si="7"/>
        <v>0</v>
      </c>
      <c r="T12" s="201">
        <v>0</v>
      </c>
      <c r="U12" s="6">
        <f t="shared" si="8"/>
        <v>0</v>
      </c>
      <c r="V12" s="201">
        <v>0</v>
      </c>
      <c r="W12" s="6">
        <f t="shared" si="9"/>
        <v>0</v>
      </c>
    </row>
    <row r="13" spans="1:23" ht="51">
      <c r="A13" s="7"/>
      <c r="B13" s="2">
        <f t="shared" si="1"/>
        <v>8</v>
      </c>
      <c r="C13" s="3" t="s">
        <v>600</v>
      </c>
      <c r="D13" s="4" t="s">
        <v>424</v>
      </c>
      <c r="E13" s="5" t="s">
        <v>18</v>
      </c>
      <c r="F13" s="126">
        <v>21</v>
      </c>
      <c r="G13" s="121">
        <f t="shared" si="2"/>
        <v>84</v>
      </c>
      <c r="H13" s="126">
        <v>25</v>
      </c>
      <c r="I13" s="121">
        <f t="shared" si="3"/>
        <v>50</v>
      </c>
      <c r="J13" s="126">
        <v>33</v>
      </c>
      <c r="K13" s="121">
        <f t="shared" si="4"/>
        <v>99</v>
      </c>
      <c r="L13" s="126">
        <v>39</v>
      </c>
      <c r="M13" s="121">
        <f t="shared" si="0"/>
        <v>39</v>
      </c>
      <c r="N13" s="126">
        <v>35</v>
      </c>
      <c r="O13" s="121">
        <f t="shared" si="5"/>
        <v>35</v>
      </c>
      <c r="P13" s="122">
        <f t="shared" si="6"/>
        <v>307</v>
      </c>
      <c r="R13" s="6">
        <f t="shared" si="7"/>
        <v>0</v>
      </c>
      <c r="T13" s="201">
        <v>0</v>
      </c>
      <c r="U13" s="6">
        <f t="shared" si="8"/>
        <v>0</v>
      </c>
      <c r="V13" s="201">
        <v>0</v>
      </c>
      <c r="W13" s="6">
        <f t="shared" si="9"/>
        <v>0</v>
      </c>
    </row>
    <row r="14" spans="1:23" ht="38.25">
      <c r="A14" s="7"/>
      <c r="B14" s="2">
        <f t="shared" si="1"/>
        <v>9</v>
      </c>
      <c r="C14" s="3" t="s">
        <v>79</v>
      </c>
      <c r="D14" s="4" t="s">
        <v>424</v>
      </c>
      <c r="E14" s="5" t="s">
        <v>18</v>
      </c>
      <c r="F14" s="126">
        <v>0</v>
      </c>
      <c r="G14" s="121">
        <f t="shared" si="2"/>
        <v>0</v>
      </c>
      <c r="H14" s="126">
        <v>0</v>
      </c>
      <c r="I14" s="121">
        <f t="shared" si="3"/>
        <v>0</v>
      </c>
      <c r="J14" s="126">
        <v>0</v>
      </c>
      <c r="K14" s="121">
        <f t="shared" si="4"/>
        <v>0</v>
      </c>
      <c r="L14" s="126">
        <v>39</v>
      </c>
      <c r="M14" s="121">
        <f t="shared" si="0"/>
        <v>39</v>
      </c>
      <c r="N14" s="126">
        <v>35</v>
      </c>
      <c r="O14" s="121">
        <f t="shared" si="5"/>
        <v>35</v>
      </c>
      <c r="P14" s="122">
        <f t="shared" si="6"/>
        <v>74</v>
      </c>
      <c r="R14" s="6">
        <f t="shared" si="7"/>
        <v>0</v>
      </c>
      <c r="T14" s="201">
        <v>0</v>
      </c>
      <c r="U14" s="6">
        <f t="shared" si="8"/>
        <v>0</v>
      </c>
      <c r="V14" s="201">
        <v>0</v>
      </c>
      <c r="W14" s="6">
        <f t="shared" si="9"/>
        <v>0</v>
      </c>
    </row>
    <row r="15" spans="1:23" ht="38.25">
      <c r="A15" s="7"/>
      <c r="B15" s="2">
        <f t="shared" si="1"/>
        <v>10</v>
      </c>
      <c r="C15" s="3" t="s">
        <v>28</v>
      </c>
      <c r="D15" s="4" t="s">
        <v>424</v>
      </c>
      <c r="E15" s="5" t="s">
        <v>18</v>
      </c>
      <c r="F15" s="126">
        <v>0</v>
      </c>
      <c r="G15" s="121">
        <f t="shared" si="2"/>
        <v>0</v>
      </c>
      <c r="H15" s="126">
        <v>0</v>
      </c>
      <c r="I15" s="121">
        <f t="shared" si="3"/>
        <v>0</v>
      </c>
      <c r="J15" s="126">
        <v>0</v>
      </c>
      <c r="K15" s="121">
        <f t="shared" si="4"/>
        <v>0</v>
      </c>
      <c r="L15" s="126">
        <v>0</v>
      </c>
      <c r="M15" s="121">
        <f t="shared" si="0"/>
        <v>0</v>
      </c>
      <c r="N15" s="126">
        <v>0</v>
      </c>
      <c r="O15" s="121">
        <f t="shared" si="5"/>
        <v>0</v>
      </c>
      <c r="P15" s="122">
        <f t="shared" si="6"/>
        <v>0</v>
      </c>
      <c r="R15" s="6">
        <f t="shared" si="7"/>
        <v>0</v>
      </c>
      <c r="T15" s="201">
        <v>11</v>
      </c>
      <c r="U15" s="6">
        <f t="shared" si="8"/>
        <v>0</v>
      </c>
      <c r="V15" s="201">
        <v>0</v>
      </c>
      <c r="W15" s="6">
        <f t="shared" si="9"/>
        <v>0</v>
      </c>
    </row>
    <row r="16" spans="1:23" s="262" customFormat="1" ht="38.25">
      <c r="A16" s="7"/>
      <c r="B16" s="2">
        <f t="shared" si="1"/>
        <v>11</v>
      </c>
      <c r="C16" s="3" t="s">
        <v>550</v>
      </c>
      <c r="D16" s="4" t="s">
        <v>549</v>
      </c>
      <c r="E16" s="5" t="s">
        <v>18</v>
      </c>
      <c r="F16" s="126">
        <v>130</v>
      </c>
      <c r="G16" s="121">
        <f t="shared" si="2"/>
        <v>520</v>
      </c>
      <c r="H16" s="126">
        <v>140</v>
      </c>
      <c r="I16" s="121">
        <f t="shared" si="3"/>
        <v>280</v>
      </c>
      <c r="J16" s="126">
        <v>167</v>
      </c>
      <c r="K16" s="121">
        <f t="shared" si="4"/>
        <v>501</v>
      </c>
      <c r="L16" s="126">
        <v>128</v>
      </c>
      <c r="M16" s="121">
        <f t="shared" si="0"/>
        <v>128</v>
      </c>
      <c r="N16" s="126">
        <v>128</v>
      </c>
      <c r="O16" s="121">
        <f t="shared" si="5"/>
        <v>128</v>
      </c>
      <c r="P16" s="122">
        <f t="shared" si="6"/>
        <v>1557</v>
      </c>
      <c r="Q16" s="6"/>
      <c r="R16" s="6">
        <f t="shared" si="7"/>
        <v>0</v>
      </c>
      <c r="S16" s="6"/>
      <c r="T16" s="201">
        <v>0</v>
      </c>
      <c r="U16" s="6">
        <f t="shared" si="8"/>
        <v>0</v>
      </c>
      <c r="V16" s="201">
        <v>0</v>
      </c>
      <c r="W16" s="6">
        <f t="shared" si="9"/>
        <v>0</v>
      </c>
    </row>
    <row r="17" spans="1:23" ht="51">
      <c r="A17" s="7"/>
      <c r="B17" s="2">
        <f t="shared" si="1"/>
        <v>12</v>
      </c>
      <c r="C17" s="3" t="s">
        <v>46</v>
      </c>
      <c r="D17" s="4" t="s">
        <v>424</v>
      </c>
      <c r="E17" s="5" t="s">
        <v>18</v>
      </c>
      <c r="F17" s="126">
        <v>72</v>
      </c>
      <c r="G17" s="121">
        <f t="shared" si="2"/>
        <v>288</v>
      </c>
      <c r="H17" s="126">
        <v>76</v>
      </c>
      <c r="I17" s="121">
        <f t="shared" si="3"/>
        <v>152</v>
      </c>
      <c r="J17" s="126">
        <v>97</v>
      </c>
      <c r="K17" s="121">
        <f t="shared" si="4"/>
        <v>291</v>
      </c>
      <c r="L17" s="126">
        <v>73</v>
      </c>
      <c r="M17" s="121">
        <f t="shared" si="0"/>
        <v>73</v>
      </c>
      <c r="N17" s="126">
        <v>65</v>
      </c>
      <c r="O17" s="121">
        <f t="shared" si="5"/>
        <v>65</v>
      </c>
      <c r="P17" s="122">
        <f t="shared" si="6"/>
        <v>869</v>
      </c>
      <c r="R17" s="6">
        <f t="shared" si="7"/>
        <v>0</v>
      </c>
      <c r="T17" s="201">
        <v>0</v>
      </c>
      <c r="U17" s="6">
        <f t="shared" si="8"/>
        <v>0</v>
      </c>
      <c r="V17" s="201">
        <v>0</v>
      </c>
      <c r="W17" s="6">
        <f t="shared" si="9"/>
        <v>0</v>
      </c>
    </row>
    <row r="18" spans="1:23" s="177" customFormat="1" ht="38.25">
      <c r="A18" s="7"/>
      <c r="B18" s="2">
        <f t="shared" si="1"/>
        <v>13</v>
      </c>
      <c r="C18" s="3" t="s">
        <v>264</v>
      </c>
      <c r="D18" s="4" t="s">
        <v>424</v>
      </c>
      <c r="E18" s="5" t="s">
        <v>18</v>
      </c>
      <c r="F18" s="126">
        <v>42</v>
      </c>
      <c r="G18" s="121">
        <f t="shared" si="2"/>
        <v>168</v>
      </c>
      <c r="H18" s="126">
        <v>50</v>
      </c>
      <c r="I18" s="121">
        <f t="shared" si="3"/>
        <v>100</v>
      </c>
      <c r="J18" s="126">
        <v>66</v>
      </c>
      <c r="K18" s="121">
        <f t="shared" si="4"/>
        <v>198</v>
      </c>
      <c r="L18" s="126">
        <v>91</v>
      </c>
      <c r="M18" s="121">
        <f t="shared" si="0"/>
        <v>91</v>
      </c>
      <c r="N18" s="126">
        <v>82</v>
      </c>
      <c r="O18" s="121">
        <f t="shared" si="5"/>
        <v>82</v>
      </c>
      <c r="P18" s="122">
        <f t="shared" si="6"/>
        <v>639</v>
      </c>
      <c r="Q18" s="6"/>
      <c r="R18" s="6">
        <f t="shared" si="7"/>
        <v>0</v>
      </c>
      <c r="S18" s="6"/>
      <c r="T18" s="201">
        <v>0</v>
      </c>
      <c r="U18" s="6">
        <f t="shared" si="8"/>
        <v>0</v>
      </c>
      <c r="V18" s="201">
        <v>0</v>
      </c>
      <c r="W18" s="6">
        <f t="shared" si="9"/>
        <v>0</v>
      </c>
    </row>
    <row r="19" spans="1:23" ht="38.25">
      <c r="A19" s="7"/>
      <c r="B19" s="2">
        <f t="shared" si="1"/>
        <v>14</v>
      </c>
      <c r="C19" s="3" t="s">
        <v>109</v>
      </c>
      <c r="D19" s="4" t="s">
        <v>425</v>
      </c>
      <c r="E19" s="5" t="s">
        <v>18</v>
      </c>
      <c r="F19" s="126">
        <v>0</v>
      </c>
      <c r="G19" s="121">
        <f t="shared" si="2"/>
        <v>0</v>
      </c>
      <c r="H19" s="126">
        <v>0</v>
      </c>
      <c r="I19" s="121">
        <f t="shared" si="3"/>
        <v>0</v>
      </c>
      <c r="J19" s="126">
        <v>0</v>
      </c>
      <c r="K19" s="121">
        <f t="shared" si="4"/>
        <v>0</v>
      </c>
      <c r="L19" s="126">
        <v>0</v>
      </c>
      <c r="M19" s="121">
        <f t="shared" si="0"/>
        <v>0</v>
      </c>
      <c r="N19" s="126">
        <v>0</v>
      </c>
      <c r="O19" s="121">
        <f t="shared" si="5"/>
        <v>0</v>
      </c>
      <c r="P19" s="122">
        <f t="shared" si="6"/>
        <v>0</v>
      </c>
      <c r="R19" s="6">
        <f t="shared" si="7"/>
        <v>0</v>
      </c>
      <c r="T19" s="201">
        <v>31</v>
      </c>
      <c r="U19" s="6">
        <f t="shared" si="8"/>
        <v>0</v>
      </c>
      <c r="V19" s="201">
        <v>0</v>
      </c>
      <c r="W19" s="6">
        <f t="shared" si="9"/>
        <v>0</v>
      </c>
    </row>
    <row r="20" spans="1:23" ht="38.25">
      <c r="A20" s="7"/>
      <c r="B20" s="2">
        <f t="shared" si="1"/>
        <v>15</v>
      </c>
      <c r="C20" s="3" t="s">
        <v>112</v>
      </c>
      <c r="D20" s="4" t="s">
        <v>425</v>
      </c>
      <c r="E20" s="5" t="s">
        <v>18</v>
      </c>
      <c r="F20" s="126">
        <v>0</v>
      </c>
      <c r="G20" s="121">
        <f t="shared" si="2"/>
        <v>0</v>
      </c>
      <c r="H20" s="126">
        <v>0</v>
      </c>
      <c r="I20" s="121">
        <f t="shared" si="3"/>
        <v>0</v>
      </c>
      <c r="J20" s="126">
        <v>0</v>
      </c>
      <c r="K20" s="121">
        <f t="shared" si="4"/>
        <v>0</v>
      </c>
      <c r="L20" s="126">
        <v>0</v>
      </c>
      <c r="M20" s="121">
        <f t="shared" si="0"/>
        <v>0</v>
      </c>
      <c r="N20" s="126">
        <v>0</v>
      </c>
      <c r="O20" s="121">
        <f t="shared" si="5"/>
        <v>0</v>
      </c>
      <c r="P20" s="122">
        <f t="shared" si="6"/>
        <v>0</v>
      </c>
      <c r="R20" s="6">
        <f t="shared" si="7"/>
        <v>0</v>
      </c>
      <c r="T20" s="201">
        <v>11</v>
      </c>
      <c r="U20" s="6">
        <f t="shared" si="8"/>
        <v>0</v>
      </c>
      <c r="V20" s="201">
        <v>0</v>
      </c>
      <c r="W20" s="6">
        <f t="shared" si="9"/>
        <v>0</v>
      </c>
    </row>
    <row r="21" spans="1:23" ht="38.25">
      <c r="A21" s="7"/>
      <c r="B21" s="2">
        <f t="shared" si="1"/>
        <v>16</v>
      </c>
      <c r="C21" s="3" t="s">
        <v>6</v>
      </c>
      <c r="D21" s="4" t="s">
        <v>425</v>
      </c>
      <c r="E21" s="5" t="s">
        <v>18</v>
      </c>
      <c r="F21" s="126">
        <v>0</v>
      </c>
      <c r="G21" s="121">
        <f t="shared" si="2"/>
        <v>0</v>
      </c>
      <c r="H21" s="126">
        <v>0</v>
      </c>
      <c r="I21" s="121">
        <f t="shared" si="3"/>
        <v>0</v>
      </c>
      <c r="J21" s="126">
        <v>0</v>
      </c>
      <c r="K21" s="121">
        <f t="shared" si="4"/>
        <v>0</v>
      </c>
      <c r="L21" s="126">
        <v>0</v>
      </c>
      <c r="M21" s="121">
        <f t="shared" si="0"/>
        <v>0</v>
      </c>
      <c r="N21" s="126">
        <v>0</v>
      </c>
      <c r="O21" s="121">
        <f t="shared" si="5"/>
        <v>0</v>
      </c>
      <c r="P21" s="122">
        <f t="shared" si="6"/>
        <v>0</v>
      </c>
      <c r="R21" s="6">
        <f t="shared" si="7"/>
        <v>0</v>
      </c>
      <c r="T21" s="201">
        <v>22</v>
      </c>
      <c r="U21" s="6">
        <f t="shared" si="8"/>
        <v>0</v>
      </c>
      <c r="V21" s="201">
        <v>0</v>
      </c>
      <c r="W21" s="6">
        <f t="shared" si="9"/>
        <v>0</v>
      </c>
    </row>
    <row r="22" spans="1:23" s="178" customFormat="1" ht="38.25">
      <c r="A22" s="7"/>
      <c r="B22" s="2">
        <f t="shared" si="1"/>
        <v>17</v>
      </c>
      <c r="C22" s="3" t="s">
        <v>265</v>
      </c>
      <c r="D22" s="4" t="s">
        <v>426</v>
      </c>
      <c r="E22" s="5" t="s">
        <v>18</v>
      </c>
      <c r="F22" s="126">
        <v>0</v>
      </c>
      <c r="G22" s="121">
        <f t="shared" si="2"/>
        <v>0</v>
      </c>
      <c r="H22" s="126">
        <v>0</v>
      </c>
      <c r="I22" s="121">
        <f t="shared" si="3"/>
        <v>0</v>
      </c>
      <c r="J22" s="126">
        <v>0</v>
      </c>
      <c r="K22" s="121">
        <f t="shared" si="4"/>
        <v>0</v>
      </c>
      <c r="L22" s="126">
        <v>0</v>
      </c>
      <c r="M22" s="121">
        <f t="shared" si="0"/>
        <v>0</v>
      </c>
      <c r="N22" s="126">
        <v>0</v>
      </c>
      <c r="O22" s="121">
        <f t="shared" si="5"/>
        <v>0</v>
      </c>
      <c r="P22" s="122">
        <f t="shared" si="6"/>
        <v>0</v>
      </c>
      <c r="Q22" s="6"/>
      <c r="R22" s="6">
        <f t="shared" si="7"/>
        <v>0</v>
      </c>
      <c r="S22" s="6"/>
      <c r="T22" s="201">
        <v>13</v>
      </c>
      <c r="U22" s="6">
        <f t="shared" si="8"/>
        <v>0</v>
      </c>
      <c r="V22" s="201">
        <v>0</v>
      </c>
      <c r="W22" s="6">
        <f t="shared" si="9"/>
        <v>0</v>
      </c>
    </row>
    <row r="23" spans="1:23" ht="38.25">
      <c r="A23" s="7"/>
      <c r="B23" s="2">
        <f t="shared" si="1"/>
        <v>18</v>
      </c>
      <c r="C23" s="3" t="s">
        <v>108</v>
      </c>
      <c r="D23" s="4" t="s">
        <v>427</v>
      </c>
      <c r="E23" s="5" t="s">
        <v>18</v>
      </c>
      <c r="F23" s="126">
        <v>0</v>
      </c>
      <c r="G23" s="121">
        <f t="shared" si="2"/>
        <v>0</v>
      </c>
      <c r="H23" s="126">
        <v>0</v>
      </c>
      <c r="I23" s="121">
        <f t="shared" si="3"/>
        <v>0</v>
      </c>
      <c r="J23" s="126">
        <v>0</v>
      </c>
      <c r="K23" s="121">
        <f t="shared" si="4"/>
        <v>0</v>
      </c>
      <c r="L23" s="126">
        <v>0</v>
      </c>
      <c r="M23" s="121">
        <f t="shared" si="0"/>
        <v>0</v>
      </c>
      <c r="N23" s="126">
        <v>0</v>
      </c>
      <c r="O23" s="121">
        <f t="shared" si="5"/>
        <v>0</v>
      </c>
      <c r="P23" s="122">
        <f t="shared" si="6"/>
        <v>0</v>
      </c>
      <c r="R23" s="6">
        <f t="shared" si="7"/>
        <v>0</v>
      </c>
      <c r="T23" s="201">
        <v>323</v>
      </c>
      <c r="U23" s="6">
        <f t="shared" si="8"/>
        <v>0</v>
      </c>
      <c r="V23" s="201">
        <v>0</v>
      </c>
      <c r="W23" s="6">
        <f t="shared" si="9"/>
        <v>0</v>
      </c>
    </row>
    <row r="24" spans="1:23" s="165" customFormat="1" ht="89.25">
      <c r="A24" s="7"/>
      <c r="B24" s="2">
        <f t="shared" si="1"/>
        <v>19</v>
      </c>
      <c r="C24" s="3" t="s">
        <v>243</v>
      </c>
      <c r="D24" s="4" t="s">
        <v>428</v>
      </c>
      <c r="E24" s="5" t="s">
        <v>18</v>
      </c>
      <c r="F24" s="126">
        <v>0</v>
      </c>
      <c r="G24" s="121">
        <f t="shared" si="2"/>
        <v>0</v>
      </c>
      <c r="H24" s="126">
        <v>0</v>
      </c>
      <c r="I24" s="121">
        <f t="shared" si="3"/>
        <v>0</v>
      </c>
      <c r="J24" s="126">
        <v>0</v>
      </c>
      <c r="K24" s="121">
        <f t="shared" si="4"/>
        <v>0</v>
      </c>
      <c r="L24" s="126">
        <v>0</v>
      </c>
      <c r="M24" s="121">
        <f t="shared" si="0"/>
        <v>0</v>
      </c>
      <c r="N24" s="126">
        <v>0</v>
      </c>
      <c r="O24" s="121">
        <f t="shared" si="5"/>
        <v>0</v>
      </c>
      <c r="P24" s="122">
        <f t="shared" si="6"/>
        <v>0</v>
      </c>
      <c r="Q24" s="6"/>
      <c r="R24" s="6">
        <f t="shared" si="7"/>
        <v>0</v>
      </c>
      <c r="S24" s="6"/>
      <c r="T24" s="201">
        <v>11</v>
      </c>
      <c r="U24" s="6">
        <f t="shared" si="8"/>
        <v>0</v>
      </c>
      <c r="V24" s="201">
        <v>0</v>
      </c>
      <c r="W24" s="6">
        <f t="shared" si="9"/>
        <v>0</v>
      </c>
    </row>
    <row r="25" spans="1:23" ht="93" customHeight="1">
      <c r="A25" s="7"/>
      <c r="B25" s="2">
        <f t="shared" si="1"/>
        <v>20</v>
      </c>
      <c r="C25" s="3" t="s">
        <v>107</v>
      </c>
      <c r="D25" s="9"/>
      <c r="E25" s="5" t="s">
        <v>18</v>
      </c>
      <c r="F25" s="126">
        <v>0</v>
      </c>
      <c r="G25" s="121">
        <f t="shared" si="2"/>
        <v>0</v>
      </c>
      <c r="H25" s="126">
        <v>0</v>
      </c>
      <c r="I25" s="121">
        <f t="shared" si="3"/>
        <v>0</v>
      </c>
      <c r="J25" s="126">
        <v>0</v>
      </c>
      <c r="K25" s="121">
        <f t="shared" si="4"/>
        <v>0</v>
      </c>
      <c r="L25" s="126">
        <v>0</v>
      </c>
      <c r="M25" s="121">
        <f t="shared" si="0"/>
        <v>0</v>
      </c>
      <c r="N25" s="126">
        <v>0</v>
      </c>
      <c r="O25" s="121">
        <f t="shared" si="5"/>
        <v>0</v>
      </c>
      <c r="P25" s="122">
        <f t="shared" si="6"/>
        <v>0</v>
      </c>
      <c r="R25" s="6">
        <f t="shared" si="7"/>
        <v>0</v>
      </c>
      <c r="T25" s="201">
        <v>2</v>
      </c>
      <c r="U25" s="6">
        <f t="shared" si="8"/>
        <v>0</v>
      </c>
      <c r="V25" s="201">
        <v>0</v>
      </c>
      <c r="W25" s="6">
        <f t="shared" si="9"/>
        <v>0</v>
      </c>
    </row>
    <row r="26" spans="1:23" s="165" customFormat="1" ht="51">
      <c r="A26" s="7"/>
      <c r="B26" s="2">
        <f t="shared" si="1"/>
        <v>21</v>
      </c>
      <c r="C26" s="3" t="s">
        <v>250</v>
      </c>
      <c r="D26" s="9" t="s">
        <v>429</v>
      </c>
      <c r="E26" s="5" t="s">
        <v>18</v>
      </c>
      <c r="F26" s="126">
        <v>0</v>
      </c>
      <c r="G26" s="121">
        <f t="shared" si="2"/>
        <v>0</v>
      </c>
      <c r="H26" s="126">
        <v>0</v>
      </c>
      <c r="I26" s="121">
        <f t="shared" si="3"/>
        <v>0</v>
      </c>
      <c r="J26" s="126">
        <v>0</v>
      </c>
      <c r="K26" s="121">
        <f t="shared" si="4"/>
        <v>0</v>
      </c>
      <c r="L26" s="126">
        <v>0</v>
      </c>
      <c r="M26" s="121">
        <f t="shared" si="0"/>
        <v>0</v>
      </c>
      <c r="N26" s="126">
        <v>0</v>
      </c>
      <c r="O26" s="121">
        <f t="shared" si="5"/>
        <v>0</v>
      </c>
      <c r="P26" s="122">
        <f t="shared" si="6"/>
        <v>0</v>
      </c>
      <c r="Q26" s="6"/>
      <c r="R26" s="6">
        <f t="shared" si="7"/>
        <v>0</v>
      </c>
      <c r="S26" s="6"/>
      <c r="T26" s="201">
        <v>14</v>
      </c>
      <c r="U26" s="6">
        <f t="shared" si="8"/>
        <v>0</v>
      </c>
      <c r="V26" s="201">
        <v>0</v>
      </c>
      <c r="W26" s="6">
        <f t="shared" si="9"/>
        <v>0</v>
      </c>
    </row>
    <row r="27" spans="1:23" ht="25.5">
      <c r="A27" s="7"/>
      <c r="B27" s="2">
        <f t="shared" si="1"/>
        <v>22</v>
      </c>
      <c r="C27" s="3" t="s">
        <v>41</v>
      </c>
      <c r="D27" s="9"/>
      <c r="E27" s="5" t="s">
        <v>18</v>
      </c>
      <c r="F27" s="126">
        <v>22</v>
      </c>
      <c r="G27" s="121">
        <f t="shared" si="2"/>
        <v>88</v>
      </c>
      <c r="H27" s="126">
        <v>26</v>
      </c>
      <c r="I27" s="121">
        <f t="shared" si="3"/>
        <v>52</v>
      </c>
      <c r="J27" s="126">
        <v>34</v>
      </c>
      <c r="K27" s="121">
        <f t="shared" si="4"/>
        <v>102</v>
      </c>
      <c r="L27" s="126">
        <v>39</v>
      </c>
      <c r="M27" s="121">
        <f t="shared" si="0"/>
        <v>39</v>
      </c>
      <c r="N27" s="126">
        <v>37</v>
      </c>
      <c r="O27" s="121">
        <f t="shared" si="5"/>
        <v>37</v>
      </c>
      <c r="P27" s="122">
        <f t="shared" si="6"/>
        <v>318</v>
      </c>
      <c r="R27" s="6">
        <f t="shared" si="7"/>
        <v>0</v>
      </c>
      <c r="T27" s="201">
        <v>0</v>
      </c>
      <c r="U27" s="6">
        <f t="shared" si="8"/>
        <v>0</v>
      </c>
      <c r="V27" s="201">
        <v>0</v>
      </c>
      <c r="W27" s="6">
        <f t="shared" si="9"/>
        <v>0</v>
      </c>
    </row>
    <row r="28" spans="1:23" s="194" customFormat="1" ht="38.25">
      <c r="A28" s="7"/>
      <c r="B28" s="2">
        <f t="shared" si="1"/>
        <v>23</v>
      </c>
      <c r="C28" s="3" t="s">
        <v>433</v>
      </c>
      <c r="D28" s="9" t="s">
        <v>430</v>
      </c>
      <c r="E28" s="5" t="s">
        <v>18</v>
      </c>
      <c r="F28" s="126">
        <v>0</v>
      </c>
      <c r="G28" s="121">
        <f t="shared" si="2"/>
        <v>0</v>
      </c>
      <c r="H28" s="126">
        <v>0</v>
      </c>
      <c r="I28" s="121">
        <f t="shared" si="3"/>
        <v>0</v>
      </c>
      <c r="J28" s="126">
        <v>0</v>
      </c>
      <c r="K28" s="121">
        <f t="shared" si="4"/>
        <v>0</v>
      </c>
      <c r="L28" s="126">
        <v>0</v>
      </c>
      <c r="M28" s="121">
        <f t="shared" si="0"/>
        <v>0</v>
      </c>
      <c r="N28" s="126">
        <v>0</v>
      </c>
      <c r="O28" s="121">
        <f t="shared" si="5"/>
        <v>0</v>
      </c>
      <c r="P28" s="122">
        <f t="shared" si="6"/>
        <v>0</v>
      </c>
      <c r="Q28" s="6"/>
      <c r="R28" s="6">
        <f t="shared" si="7"/>
        <v>0</v>
      </c>
      <c r="S28" s="6"/>
      <c r="T28" s="201">
        <v>0</v>
      </c>
      <c r="U28" s="6">
        <f t="shared" si="8"/>
        <v>0</v>
      </c>
      <c r="V28" s="201">
        <v>38</v>
      </c>
      <c r="W28" s="6">
        <f t="shared" si="9"/>
        <v>0</v>
      </c>
    </row>
    <row r="29" spans="1:23" ht="63.75">
      <c r="A29" s="7"/>
      <c r="B29" s="2">
        <f t="shared" si="1"/>
        <v>24</v>
      </c>
      <c r="C29" s="5" t="s">
        <v>105</v>
      </c>
      <c r="D29" s="4" t="s">
        <v>431</v>
      </c>
      <c r="E29" s="5" t="s">
        <v>18</v>
      </c>
      <c r="F29" s="126">
        <v>12</v>
      </c>
      <c r="G29" s="121">
        <f t="shared" si="2"/>
        <v>48</v>
      </c>
      <c r="H29" s="126">
        <v>12</v>
      </c>
      <c r="I29" s="121">
        <f t="shared" si="3"/>
        <v>24</v>
      </c>
      <c r="J29" s="126">
        <v>22</v>
      </c>
      <c r="K29" s="121">
        <f t="shared" si="4"/>
        <v>66</v>
      </c>
      <c r="L29" s="126">
        <v>12</v>
      </c>
      <c r="M29" s="121">
        <f t="shared" si="0"/>
        <v>12</v>
      </c>
      <c r="N29" s="126">
        <v>12</v>
      </c>
      <c r="O29" s="121">
        <f t="shared" si="5"/>
        <v>12</v>
      </c>
      <c r="P29" s="122">
        <f t="shared" si="6"/>
        <v>162</v>
      </c>
      <c r="R29" s="6">
        <f t="shared" si="7"/>
        <v>0</v>
      </c>
      <c r="T29" s="201">
        <v>251</v>
      </c>
      <c r="U29" s="6">
        <f t="shared" si="8"/>
        <v>0</v>
      </c>
      <c r="V29" s="201">
        <v>0</v>
      </c>
      <c r="W29" s="6">
        <f t="shared" si="9"/>
        <v>0</v>
      </c>
    </row>
    <row r="30" spans="1:23" s="294" customFormat="1" ht="76.5">
      <c r="A30" s="7"/>
      <c r="B30" s="2">
        <f t="shared" si="1"/>
        <v>25</v>
      </c>
      <c r="C30" s="3" t="s">
        <v>266</v>
      </c>
      <c r="D30" s="9" t="s">
        <v>432</v>
      </c>
      <c r="E30" s="3" t="s">
        <v>18</v>
      </c>
      <c r="F30" s="141">
        <v>0</v>
      </c>
      <c r="G30" s="121">
        <f t="shared" si="2"/>
        <v>0</v>
      </c>
      <c r="H30" s="141">
        <v>0</v>
      </c>
      <c r="I30" s="121">
        <f t="shared" si="3"/>
        <v>0</v>
      </c>
      <c r="J30" s="141">
        <v>0</v>
      </c>
      <c r="K30" s="121">
        <f t="shared" si="4"/>
        <v>0</v>
      </c>
      <c r="L30" s="141">
        <v>26</v>
      </c>
      <c r="M30" s="121">
        <f t="shared" si="0"/>
        <v>26</v>
      </c>
      <c r="N30" s="141">
        <v>25</v>
      </c>
      <c r="O30" s="121">
        <f t="shared" si="5"/>
        <v>25</v>
      </c>
      <c r="P30" s="122">
        <f t="shared" si="6"/>
        <v>51</v>
      </c>
      <c r="Q30" s="6"/>
      <c r="R30" s="6">
        <f t="shared" si="7"/>
        <v>0</v>
      </c>
      <c r="S30" s="6"/>
      <c r="T30" s="211">
        <v>0</v>
      </c>
      <c r="U30" s="6">
        <f t="shared" si="8"/>
        <v>0</v>
      </c>
      <c r="V30" s="211">
        <v>0</v>
      </c>
      <c r="W30" s="6">
        <f t="shared" si="9"/>
        <v>0</v>
      </c>
    </row>
    <row r="31" spans="1:23" ht="39" thickBot="1">
      <c r="A31" s="7"/>
      <c r="B31" s="42">
        <f>B30+1</f>
        <v>26</v>
      </c>
      <c r="C31" s="46" t="s">
        <v>644</v>
      </c>
      <c r="D31" s="35" t="s">
        <v>645</v>
      </c>
      <c r="E31" s="46" t="s">
        <v>18</v>
      </c>
      <c r="F31" s="127">
        <v>0</v>
      </c>
      <c r="G31" s="124">
        <f t="shared" si="2"/>
        <v>0</v>
      </c>
      <c r="H31" s="127">
        <v>0</v>
      </c>
      <c r="I31" s="124">
        <f t="shared" si="3"/>
        <v>0</v>
      </c>
      <c r="J31" s="127">
        <v>0</v>
      </c>
      <c r="K31" s="124">
        <f t="shared" si="4"/>
        <v>0</v>
      </c>
      <c r="L31" s="127">
        <v>0</v>
      </c>
      <c r="M31" s="124">
        <f t="shared" si="0"/>
        <v>0</v>
      </c>
      <c r="N31" s="127">
        <v>0</v>
      </c>
      <c r="O31" s="124">
        <f t="shared" si="5"/>
        <v>0</v>
      </c>
      <c r="P31" s="125">
        <f t="shared" si="6"/>
        <v>0</v>
      </c>
      <c r="R31" s="6">
        <f t="shared" si="7"/>
        <v>0</v>
      </c>
      <c r="T31" s="209">
        <v>2</v>
      </c>
      <c r="U31" s="6">
        <f t="shared" si="8"/>
        <v>0</v>
      </c>
      <c r="V31" s="209">
        <v>0</v>
      </c>
      <c r="W31" s="6">
        <f t="shared" si="9"/>
        <v>0</v>
      </c>
    </row>
    <row r="33" spans="17:23">
      <c r="Q33" s="19" t="s">
        <v>25</v>
      </c>
      <c r="R33" s="19">
        <f>SUM(R6:R31)</f>
        <v>0</v>
      </c>
      <c r="S33" s="19"/>
      <c r="T33" s="19"/>
      <c r="U33" s="19">
        <f>SUM(U6:U31)</f>
        <v>0</v>
      </c>
      <c r="V33" s="19"/>
      <c r="W33" s="19">
        <f>SUM(W6:W31)</f>
        <v>0</v>
      </c>
    </row>
  </sheetData>
  <mergeCells count="3">
    <mergeCell ref="B1:F1"/>
    <mergeCell ref="B2:F2"/>
    <mergeCell ref="F4:P4"/>
  </mergeCells>
  <pageMargins left="0.74803149606299213" right="0.74803149606299213" top="0.98425196850393704" bottom="0.98425196850393704" header="0" footer="0"/>
  <pageSetup paperSize="8" scale="96"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Normal="100" workbookViewId="0">
      <pane xSplit="1" ySplit="5" topLeftCell="B33" activePane="bottomRight" state="frozen"/>
      <selection pane="topRight" activeCell="B1" sqref="B1"/>
      <selection pane="bottomLeft" activeCell="A6" sqref="A6"/>
      <selection pane="bottomRight" activeCell="T5" sqref="T5"/>
    </sheetView>
  </sheetViews>
  <sheetFormatPr defaultRowHeight="12.75"/>
  <cols>
    <col min="1" max="1" width="1.5703125" style="70" customWidth="1"/>
    <col min="2" max="2" width="4.7109375" style="70" customWidth="1"/>
    <col min="3" max="3" width="27.42578125" style="239"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5" style="6" customWidth="1"/>
    <col min="20" max="20" width="11.7109375" style="6" customWidth="1"/>
    <col min="21" max="21" width="12" style="70" customWidth="1"/>
    <col min="22" max="22" width="11.7109375" style="6" customWidth="1"/>
    <col min="23" max="23" width="12" style="252" customWidth="1"/>
    <col min="24" max="16384" width="9.140625" style="70"/>
  </cols>
  <sheetData>
    <row r="1" spans="1:23" s="68" customFormat="1">
      <c r="B1" s="301" t="s">
        <v>7</v>
      </c>
      <c r="C1" s="302"/>
      <c r="D1" s="302"/>
      <c r="E1" s="302"/>
      <c r="F1" s="302"/>
      <c r="G1" s="11"/>
      <c r="H1" s="11"/>
      <c r="I1" s="84"/>
      <c r="J1" s="84"/>
      <c r="K1" s="84"/>
      <c r="L1" s="84"/>
      <c r="M1" s="84"/>
      <c r="N1" s="84"/>
      <c r="O1" s="84"/>
      <c r="P1" s="195"/>
      <c r="Q1" s="11"/>
      <c r="R1" s="11"/>
      <c r="S1" s="11"/>
      <c r="T1" s="11"/>
      <c r="V1" s="11"/>
      <c r="W1" s="251"/>
    </row>
    <row r="2" spans="1:23" ht="25.5" customHeight="1">
      <c r="B2" s="303" t="s">
        <v>8</v>
      </c>
      <c r="C2" s="304"/>
      <c r="D2" s="304"/>
      <c r="E2" s="304"/>
      <c r="F2" s="304"/>
      <c r="G2" s="6"/>
      <c r="H2" s="6"/>
      <c r="I2" s="86"/>
      <c r="J2" s="86"/>
      <c r="K2" s="86"/>
      <c r="L2" s="86"/>
      <c r="M2" s="86"/>
      <c r="N2" s="86"/>
      <c r="O2" s="86"/>
      <c r="P2" s="196"/>
    </row>
    <row r="3" spans="1:23" ht="13.5" thickBot="1">
      <c r="B3" s="71"/>
    </row>
    <row r="4" spans="1:23" s="84" customFormat="1" ht="25.5">
      <c r="B4" s="112" t="s">
        <v>1</v>
      </c>
      <c r="C4" s="240" t="s">
        <v>2</v>
      </c>
      <c r="D4" s="113" t="s">
        <v>3</v>
      </c>
      <c r="E4" s="114" t="s">
        <v>162</v>
      </c>
      <c r="F4" s="305" t="s">
        <v>14</v>
      </c>
      <c r="G4" s="306"/>
      <c r="H4" s="306"/>
      <c r="I4" s="306"/>
      <c r="J4" s="306"/>
      <c r="K4" s="306"/>
      <c r="L4" s="306"/>
      <c r="M4" s="306"/>
      <c r="N4" s="306"/>
      <c r="O4" s="306"/>
      <c r="P4" s="307"/>
      <c r="Q4" s="13" t="s">
        <v>163</v>
      </c>
      <c r="R4" s="13" t="s">
        <v>370</v>
      </c>
      <c r="S4" s="23"/>
      <c r="T4" s="207" t="s">
        <v>14</v>
      </c>
      <c r="U4" s="13" t="s">
        <v>160</v>
      </c>
      <c r="V4" s="207" t="s">
        <v>14</v>
      </c>
      <c r="W4" s="13" t="s">
        <v>160</v>
      </c>
    </row>
    <row r="5" spans="1:23" s="12" customFormat="1" ht="51" customHeight="1" thickBot="1">
      <c r="A5" s="31"/>
      <c r="B5" s="111"/>
      <c r="C5" s="241"/>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657</v>
      </c>
      <c r="U5" s="199" t="s">
        <v>372</v>
      </c>
      <c r="V5" s="204" t="s">
        <v>409</v>
      </c>
      <c r="W5" s="199" t="s">
        <v>409</v>
      </c>
    </row>
    <row r="6" spans="1:23" s="177" customFormat="1" ht="384">
      <c r="B6" s="33">
        <v>1</v>
      </c>
      <c r="C6" s="242" t="s">
        <v>605</v>
      </c>
      <c r="D6" s="15" t="s">
        <v>434</v>
      </c>
      <c r="E6" s="5" t="s">
        <v>18</v>
      </c>
      <c r="F6" s="126">
        <v>12</v>
      </c>
      <c r="G6" s="121">
        <f>F6*4</f>
        <v>48</v>
      </c>
      <c r="H6" s="126">
        <v>22</v>
      </c>
      <c r="I6" s="121">
        <f>H6*2</f>
        <v>44</v>
      </c>
      <c r="J6" s="126">
        <v>2</v>
      </c>
      <c r="K6" s="121">
        <f>J6*3</f>
        <v>6</v>
      </c>
      <c r="L6" s="126">
        <v>4</v>
      </c>
      <c r="M6" s="121">
        <f>L6</f>
        <v>4</v>
      </c>
      <c r="N6" s="126">
        <v>4</v>
      </c>
      <c r="O6" s="121">
        <f>N6</f>
        <v>4</v>
      </c>
      <c r="P6" s="122">
        <f>G6+I6+K6+M6+O6</f>
        <v>106</v>
      </c>
      <c r="Q6" s="109"/>
      <c r="R6" s="6">
        <f>P6*Q6</f>
        <v>0</v>
      </c>
      <c r="S6" s="109"/>
      <c r="T6" s="208">
        <v>0</v>
      </c>
      <c r="U6" s="6">
        <f>Q6*T6</f>
        <v>0</v>
      </c>
      <c r="V6" s="208">
        <v>0</v>
      </c>
      <c r="W6" s="6">
        <f>Q6*V6</f>
        <v>0</v>
      </c>
    </row>
    <row r="7" spans="1:23" s="198" customFormat="1" ht="384">
      <c r="A7" s="7"/>
      <c r="B7" s="2">
        <f>(B6+1)</f>
        <v>2</v>
      </c>
      <c r="C7" s="242" t="s">
        <v>606</v>
      </c>
      <c r="D7" s="15" t="s">
        <v>437</v>
      </c>
      <c r="E7" s="5" t="s">
        <v>18</v>
      </c>
      <c r="F7" s="126">
        <v>4</v>
      </c>
      <c r="G7" s="121">
        <f t="shared" ref="G7:G35" si="0">F7*4</f>
        <v>16</v>
      </c>
      <c r="H7" s="126">
        <v>0</v>
      </c>
      <c r="I7" s="121">
        <f t="shared" ref="I7:I35" si="1">H7*2</f>
        <v>0</v>
      </c>
      <c r="J7" s="126">
        <v>0</v>
      </c>
      <c r="K7" s="121">
        <f t="shared" ref="K7:K35" si="2">J7*3</f>
        <v>0</v>
      </c>
      <c r="L7" s="126">
        <v>0</v>
      </c>
      <c r="M7" s="121">
        <f t="shared" ref="M7:M35" si="3">L7</f>
        <v>0</v>
      </c>
      <c r="N7" s="126">
        <v>0</v>
      </c>
      <c r="O7" s="121">
        <f t="shared" ref="O7:O35" si="4">N7</f>
        <v>0</v>
      </c>
      <c r="P7" s="122">
        <f t="shared" ref="P7:P35" si="5">G7+I7+K7+M7+O7</f>
        <v>16</v>
      </c>
      <c r="Q7" s="109"/>
      <c r="R7" s="6">
        <f t="shared" ref="R7:R35" si="6">P7*Q7</f>
        <v>0</v>
      </c>
      <c r="S7" s="109"/>
      <c r="T7" s="201">
        <v>0</v>
      </c>
      <c r="U7" s="6">
        <f t="shared" ref="U7:U35" si="7">Q7*T7</f>
        <v>0</v>
      </c>
      <c r="V7" s="201">
        <v>0</v>
      </c>
      <c r="W7" s="6">
        <f t="shared" ref="W7:W35" si="8">Q7*V7</f>
        <v>0</v>
      </c>
    </row>
    <row r="8" spans="1:23" ht="384">
      <c r="A8" s="7"/>
      <c r="B8" s="2">
        <f>(B7+1)</f>
        <v>3</v>
      </c>
      <c r="C8" s="242" t="s">
        <v>607</v>
      </c>
      <c r="D8" s="15" t="s">
        <v>435</v>
      </c>
      <c r="E8" s="5" t="s">
        <v>18</v>
      </c>
      <c r="F8" s="126">
        <v>7</v>
      </c>
      <c r="G8" s="121">
        <f t="shared" si="0"/>
        <v>28</v>
      </c>
      <c r="H8" s="126">
        <v>13</v>
      </c>
      <c r="I8" s="121">
        <f t="shared" si="1"/>
        <v>26</v>
      </c>
      <c r="J8" s="126">
        <v>53</v>
      </c>
      <c r="K8" s="121">
        <f t="shared" si="2"/>
        <v>159</v>
      </c>
      <c r="L8" s="126">
        <v>0</v>
      </c>
      <c r="M8" s="121">
        <f t="shared" si="3"/>
        <v>0</v>
      </c>
      <c r="N8" s="126">
        <v>0</v>
      </c>
      <c r="O8" s="121">
        <f t="shared" si="4"/>
        <v>0</v>
      </c>
      <c r="P8" s="122">
        <f t="shared" si="5"/>
        <v>213</v>
      </c>
      <c r="R8" s="6">
        <f t="shared" si="6"/>
        <v>0</v>
      </c>
      <c r="T8" s="201">
        <v>0</v>
      </c>
      <c r="U8" s="6">
        <f t="shared" si="7"/>
        <v>0</v>
      </c>
      <c r="V8" s="201">
        <v>0</v>
      </c>
      <c r="W8" s="6">
        <f t="shared" si="8"/>
        <v>0</v>
      </c>
    </row>
    <row r="9" spans="1:23" ht="336">
      <c r="A9" s="7"/>
      <c r="B9" s="2">
        <f t="shared" ref="B9:B35" si="9">(B8+1)</f>
        <v>4</v>
      </c>
      <c r="C9" s="242" t="s">
        <v>608</v>
      </c>
      <c r="D9" s="15" t="s">
        <v>436</v>
      </c>
      <c r="E9" s="5" t="s">
        <v>18</v>
      </c>
      <c r="F9" s="126">
        <v>18</v>
      </c>
      <c r="G9" s="121">
        <f t="shared" si="0"/>
        <v>72</v>
      </c>
      <c r="H9" s="126">
        <v>21</v>
      </c>
      <c r="I9" s="121">
        <f t="shared" si="1"/>
        <v>42</v>
      </c>
      <c r="J9" s="126">
        <v>29</v>
      </c>
      <c r="K9" s="121">
        <f t="shared" si="2"/>
        <v>87</v>
      </c>
      <c r="L9" s="126">
        <v>39</v>
      </c>
      <c r="M9" s="121">
        <f t="shared" si="3"/>
        <v>39</v>
      </c>
      <c r="N9" s="126">
        <v>35</v>
      </c>
      <c r="O9" s="121">
        <f t="shared" si="4"/>
        <v>35</v>
      </c>
      <c r="P9" s="122">
        <f t="shared" si="5"/>
        <v>275</v>
      </c>
      <c r="R9" s="6">
        <f t="shared" si="6"/>
        <v>0</v>
      </c>
      <c r="T9" s="201">
        <v>0</v>
      </c>
      <c r="U9" s="6">
        <f t="shared" si="7"/>
        <v>0</v>
      </c>
      <c r="V9" s="201">
        <v>0</v>
      </c>
      <c r="W9" s="6">
        <f t="shared" si="8"/>
        <v>0</v>
      </c>
    </row>
    <row r="10" spans="1:23" s="193" customFormat="1" ht="336">
      <c r="A10" s="7"/>
      <c r="B10" s="2">
        <f>(B9+1)</f>
        <v>5</v>
      </c>
      <c r="C10" s="242" t="s">
        <v>609</v>
      </c>
      <c r="D10" s="15" t="s">
        <v>438</v>
      </c>
      <c r="E10" s="5" t="s">
        <v>18</v>
      </c>
      <c r="F10" s="126">
        <v>1</v>
      </c>
      <c r="G10" s="121">
        <f t="shared" si="0"/>
        <v>4</v>
      </c>
      <c r="H10" s="126">
        <v>1</v>
      </c>
      <c r="I10" s="121">
        <f t="shared" si="1"/>
        <v>2</v>
      </c>
      <c r="J10" s="126">
        <v>1</v>
      </c>
      <c r="K10" s="121">
        <f t="shared" si="2"/>
        <v>3</v>
      </c>
      <c r="L10" s="126">
        <v>0</v>
      </c>
      <c r="M10" s="121">
        <f t="shared" si="3"/>
        <v>0</v>
      </c>
      <c r="N10" s="126">
        <v>0</v>
      </c>
      <c r="O10" s="121">
        <f t="shared" si="4"/>
        <v>0</v>
      </c>
      <c r="P10" s="122">
        <f t="shared" si="5"/>
        <v>9</v>
      </c>
      <c r="Q10" s="6"/>
      <c r="R10" s="6">
        <f t="shared" si="6"/>
        <v>0</v>
      </c>
      <c r="S10" s="6"/>
      <c r="T10" s="201">
        <v>0</v>
      </c>
      <c r="U10" s="6">
        <f t="shared" si="7"/>
        <v>0</v>
      </c>
      <c r="V10" s="201">
        <v>0</v>
      </c>
      <c r="W10" s="6">
        <f t="shared" si="8"/>
        <v>0</v>
      </c>
    </row>
    <row r="11" spans="1:23" ht="324.75" customHeight="1">
      <c r="A11" s="7"/>
      <c r="B11" s="2">
        <f>(B10+1)</f>
        <v>6</v>
      </c>
      <c r="C11" s="242" t="s">
        <v>610</v>
      </c>
      <c r="D11" s="15" t="s">
        <v>439</v>
      </c>
      <c r="E11" s="5" t="s">
        <v>18</v>
      </c>
      <c r="F11" s="126">
        <v>0</v>
      </c>
      <c r="G11" s="121">
        <f t="shared" si="0"/>
        <v>0</v>
      </c>
      <c r="H11" s="126">
        <v>0</v>
      </c>
      <c r="I11" s="121">
        <f t="shared" si="1"/>
        <v>0</v>
      </c>
      <c r="J11" s="126">
        <v>0</v>
      </c>
      <c r="K11" s="121">
        <f t="shared" si="2"/>
        <v>0</v>
      </c>
      <c r="L11" s="126">
        <v>9</v>
      </c>
      <c r="M11" s="121">
        <f t="shared" si="3"/>
        <v>9</v>
      </c>
      <c r="N11" s="126">
        <v>9</v>
      </c>
      <c r="O11" s="121">
        <f t="shared" si="4"/>
        <v>9</v>
      </c>
      <c r="P11" s="122">
        <f t="shared" si="5"/>
        <v>18</v>
      </c>
      <c r="R11" s="6">
        <f t="shared" si="6"/>
        <v>0</v>
      </c>
      <c r="T11" s="201">
        <v>0</v>
      </c>
      <c r="U11" s="6">
        <f t="shared" si="7"/>
        <v>0</v>
      </c>
      <c r="V11" s="201">
        <v>0</v>
      </c>
      <c r="W11" s="6">
        <f t="shared" si="8"/>
        <v>0</v>
      </c>
    </row>
    <row r="12" spans="1:23" ht="300">
      <c r="A12" s="7"/>
      <c r="B12" s="2">
        <f t="shared" si="9"/>
        <v>7</v>
      </c>
      <c r="C12" s="242" t="s">
        <v>646</v>
      </c>
      <c r="D12" s="15" t="s">
        <v>440</v>
      </c>
      <c r="E12" s="5" t="s">
        <v>18</v>
      </c>
      <c r="F12" s="126">
        <v>21</v>
      </c>
      <c r="G12" s="121">
        <f t="shared" si="0"/>
        <v>84</v>
      </c>
      <c r="H12" s="126">
        <v>25</v>
      </c>
      <c r="I12" s="121">
        <f t="shared" si="1"/>
        <v>50</v>
      </c>
      <c r="J12" s="126">
        <v>32</v>
      </c>
      <c r="K12" s="121">
        <f t="shared" si="2"/>
        <v>96</v>
      </c>
      <c r="L12" s="126">
        <v>0</v>
      </c>
      <c r="M12" s="121">
        <f t="shared" si="3"/>
        <v>0</v>
      </c>
      <c r="N12" s="126">
        <v>0</v>
      </c>
      <c r="O12" s="121">
        <f t="shared" si="4"/>
        <v>0</v>
      </c>
      <c r="P12" s="122">
        <f t="shared" si="5"/>
        <v>230</v>
      </c>
      <c r="R12" s="6">
        <f t="shared" si="6"/>
        <v>0</v>
      </c>
      <c r="T12" s="201">
        <v>0</v>
      </c>
      <c r="U12" s="6">
        <f t="shared" si="7"/>
        <v>0</v>
      </c>
      <c r="V12" s="201">
        <v>0</v>
      </c>
      <c r="W12" s="6">
        <f t="shared" si="8"/>
        <v>0</v>
      </c>
    </row>
    <row r="13" spans="1:23" s="193" customFormat="1" ht="300">
      <c r="A13" s="7"/>
      <c r="B13" s="2">
        <f t="shared" si="9"/>
        <v>8</v>
      </c>
      <c r="C13" s="242" t="s">
        <v>611</v>
      </c>
      <c r="D13" s="15" t="s">
        <v>441</v>
      </c>
      <c r="E13" s="5" t="s">
        <v>18</v>
      </c>
      <c r="F13" s="141">
        <v>0</v>
      </c>
      <c r="G13" s="121">
        <f t="shared" si="0"/>
        <v>0</v>
      </c>
      <c r="H13" s="126">
        <v>0</v>
      </c>
      <c r="I13" s="121">
        <f t="shared" si="1"/>
        <v>0</v>
      </c>
      <c r="J13" s="126">
        <v>0</v>
      </c>
      <c r="K13" s="121">
        <f t="shared" si="2"/>
        <v>0</v>
      </c>
      <c r="L13" s="126">
        <v>0</v>
      </c>
      <c r="M13" s="121">
        <f t="shared" si="3"/>
        <v>0</v>
      </c>
      <c r="N13" s="126">
        <v>0</v>
      </c>
      <c r="O13" s="121">
        <f t="shared" si="4"/>
        <v>0</v>
      </c>
      <c r="P13" s="122">
        <f t="shared" si="5"/>
        <v>0</v>
      </c>
      <c r="Q13" s="6"/>
      <c r="R13" s="6">
        <f t="shared" si="6"/>
        <v>0</v>
      </c>
      <c r="S13" s="6"/>
      <c r="T13" s="201">
        <v>0</v>
      </c>
      <c r="U13" s="6">
        <f t="shared" si="7"/>
        <v>0</v>
      </c>
      <c r="V13" s="201">
        <v>0</v>
      </c>
      <c r="W13" s="6">
        <f t="shared" si="8"/>
        <v>0</v>
      </c>
    </row>
    <row r="14" spans="1:23" ht="384">
      <c r="A14" s="7"/>
      <c r="B14" s="2">
        <f t="shared" si="9"/>
        <v>9</v>
      </c>
      <c r="C14" s="242" t="s">
        <v>612</v>
      </c>
      <c r="D14" s="15" t="s">
        <v>442</v>
      </c>
      <c r="E14" s="5" t="s">
        <v>18</v>
      </c>
      <c r="F14" s="126">
        <v>0</v>
      </c>
      <c r="G14" s="121">
        <f t="shared" si="0"/>
        <v>0</v>
      </c>
      <c r="H14" s="126">
        <v>0</v>
      </c>
      <c r="I14" s="121">
        <f t="shared" si="1"/>
        <v>0</v>
      </c>
      <c r="J14" s="126">
        <v>0</v>
      </c>
      <c r="K14" s="121">
        <f t="shared" si="2"/>
        <v>0</v>
      </c>
      <c r="L14" s="126">
        <v>16</v>
      </c>
      <c r="M14" s="121">
        <f t="shared" si="3"/>
        <v>16</v>
      </c>
      <c r="N14" s="126">
        <v>16</v>
      </c>
      <c r="O14" s="121">
        <f t="shared" si="4"/>
        <v>16</v>
      </c>
      <c r="P14" s="122">
        <f t="shared" si="5"/>
        <v>32</v>
      </c>
      <c r="R14" s="6">
        <f t="shared" si="6"/>
        <v>0</v>
      </c>
      <c r="T14" s="201">
        <v>0</v>
      </c>
      <c r="U14" s="6">
        <f t="shared" si="7"/>
        <v>0</v>
      </c>
      <c r="V14" s="201">
        <v>0</v>
      </c>
      <c r="W14" s="6">
        <f t="shared" si="8"/>
        <v>0</v>
      </c>
    </row>
    <row r="15" spans="1:23" s="177" customFormat="1" ht="396">
      <c r="A15" s="7"/>
      <c r="B15" s="2">
        <f t="shared" si="9"/>
        <v>10</v>
      </c>
      <c r="C15" s="242" t="s">
        <v>613</v>
      </c>
      <c r="D15" s="15" t="s">
        <v>443</v>
      </c>
      <c r="E15" s="5" t="s">
        <v>18</v>
      </c>
      <c r="F15" s="126">
        <v>1</v>
      </c>
      <c r="G15" s="121">
        <f t="shared" si="0"/>
        <v>4</v>
      </c>
      <c r="H15" s="126">
        <v>1</v>
      </c>
      <c r="I15" s="121">
        <f t="shared" si="1"/>
        <v>2</v>
      </c>
      <c r="J15" s="126">
        <v>1</v>
      </c>
      <c r="K15" s="121">
        <f t="shared" si="2"/>
        <v>3</v>
      </c>
      <c r="L15" s="126">
        <v>0</v>
      </c>
      <c r="M15" s="121">
        <f t="shared" si="3"/>
        <v>0</v>
      </c>
      <c r="N15" s="126">
        <v>0</v>
      </c>
      <c r="O15" s="121">
        <f t="shared" si="4"/>
        <v>0</v>
      </c>
      <c r="P15" s="122">
        <f t="shared" si="5"/>
        <v>9</v>
      </c>
      <c r="Q15" s="6"/>
      <c r="R15" s="6">
        <f t="shared" si="6"/>
        <v>0</v>
      </c>
      <c r="S15" s="6"/>
      <c r="T15" s="201">
        <v>0</v>
      </c>
      <c r="U15" s="6">
        <f t="shared" si="7"/>
        <v>0</v>
      </c>
      <c r="V15" s="201">
        <v>0</v>
      </c>
      <c r="W15" s="6">
        <f t="shared" si="8"/>
        <v>0</v>
      </c>
    </row>
    <row r="16" spans="1:23" ht="384">
      <c r="A16" s="7"/>
      <c r="B16" s="2">
        <f t="shared" si="9"/>
        <v>11</v>
      </c>
      <c r="C16" s="242" t="s">
        <v>614</v>
      </c>
      <c r="D16" s="15" t="s">
        <v>444</v>
      </c>
      <c r="E16" s="5" t="s">
        <v>18</v>
      </c>
      <c r="F16" s="126">
        <v>3</v>
      </c>
      <c r="G16" s="121">
        <f t="shared" si="0"/>
        <v>12</v>
      </c>
      <c r="H16" s="126">
        <v>3</v>
      </c>
      <c r="I16" s="121">
        <f t="shared" si="1"/>
        <v>6</v>
      </c>
      <c r="J16" s="126">
        <v>6</v>
      </c>
      <c r="K16" s="121">
        <f t="shared" si="2"/>
        <v>18</v>
      </c>
      <c r="L16" s="126">
        <v>0</v>
      </c>
      <c r="M16" s="121">
        <f t="shared" si="3"/>
        <v>0</v>
      </c>
      <c r="N16" s="126">
        <v>0</v>
      </c>
      <c r="O16" s="121">
        <f t="shared" si="4"/>
        <v>0</v>
      </c>
      <c r="P16" s="122">
        <f t="shared" si="5"/>
        <v>36</v>
      </c>
      <c r="R16" s="6">
        <f t="shared" si="6"/>
        <v>0</v>
      </c>
      <c r="T16" s="201">
        <v>0</v>
      </c>
      <c r="U16" s="6">
        <f t="shared" si="7"/>
        <v>0</v>
      </c>
      <c r="V16" s="201">
        <v>0</v>
      </c>
      <c r="W16" s="6">
        <f t="shared" si="8"/>
        <v>0</v>
      </c>
    </row>
    <row r="17" spans="1:23" ht="288">
      <c r="A17" s="7"/>
      <c r="B17" s="2">
        <f t="shared" si="9"/>
        <v>12</v>
      </c>
      <c r="C17" s="242" t="s">
        <v>615</v>
      </c>
      <c r="D17" s="15" t="s">
        <v>616</v>
      </c>
      <c r="E17" s="5" t="s">
        <v>18</v>
      </c>
      <c r="F17" s="126">
        <v>2</v>
      </c>
      <c r="G17" s="121">
        <f t="shared" si="0"/>
        <v>8</v>
      </c>
      <c r="H17" s="126">
        <v>2</v>
      </c>
      <c r="I17" s="121">
        <f t="shared" si="1"/>
        <v>4</v>
      </c>
      <c r="J17" s="126">
        <v>2</v>
      </c>
      <c r="K17" s="121">
        <f t="shared" si="2"/>
        <v>6</v>
      </c>
      <c r="L17" s="126">
        <v>0</v>
      </c>
      <c r="M17" s="121">
        <f t="shared" si="3"/>
        <v>0</v>
      </c>
      <c r="N17" s="126">
        <v>0</v>
      </c>
      <c r="O17" s="121">
        <f t="shared" si="4"/>
        <v>0</v>
      </c>
      <c r="P17" s="122">
        <f t="shared" si="5"/>
        <v>18</v>
      </c>
      <c r="R17" s="6">
        <f t="shared" si="6"/>
        <v>0</v>
      </c>
      <c r="T17" s="201">
        <v>0</v>
      </c>
      <c r="U17" s="6">
        <f t="shared" si="7"/>
        <v>0</v>
      </c>
      <c r="V17" s="201">
        <v>0</v>
      </c>
      <c r="W17" s="6">
        <f t="shared" si="8"/>
        <v>0</v>
      </c>
    </row>
    <row r="18" spans="1:23" s="193" customFormat="1" ht="276">
      <c r="A18" s="7"/>
      <c r="B18" s="2">
        <f t="shared" si="9"/>
        <v>13</v>
      </c>
      <c r="C18" s="242" t="s">
        <v>617</v>
      </c>
      <c r="D18" s="15" t="s">
        <v>618</v>
      </c>
      <c r="E18" s="5" t="s">
        <v>18</v>
      </c>
      <c r="F18" s="126">
        <v>4</v>
      </c>
      <c r="G18" s="121">
        <f t="shared" si="0"/>
        <v>16</v>
      </c>
      <c r="H18" s="126">
        <v>4</v>
      </c>
      <c r="I18" s="121">
        <f t="shared" si="1"/>
        <v>8</v>
      </c>
      <c r="J18" s="126">
        <v>4</v>
      </c>
      <c r="K18" s="121">
        <f t="shared" si="2"/>
        <v>12</v>
      </c>
      <c r="L18" s="126">
        <v>0</v>
      </c>
      <c r="M18" s="121">
        <f t="shared" si="3"/>
        <v>0</v>
      </c>
      <c r="N18" s="126">
        <v>0</v>
      </c>
      <c r="O18" s="121">
        <f t="shared" si="4"/>
        <v>0</v>
      </c>
      <c r="P18" s="122">
        <f t="shared" si="5"/>
        <v>36</v>
      </c>
      <c r="Q18" s="6"/>
      <c r="R18" s="6">
        <f t="shared" si="6"/>
        <v>0</v>
      </c>
      <c r="S18" s="6"/>
      <c r="T18" s="201">
        <v>0</v>
      </c>
      <c r="U18" s="6">
        <f t="shared" si="7"/>
        <v>0</v>
      </c>
      <c r="V18" s="201">
        <v>0</v>
      </c>
      <c r="W18" s="6">
        <f t="shared" si="8"/>
        <v>0</v>
      </c>
    </row>
    <row r="19" spans="1:23" ht="252">
      <c r="A19" s="7"/>
      <c r="B19" s="2">
        <f t="shared" si="9"/>
        <v>14</v>
      </c>
      <c r="C19" s="242" t="s">
        <v>620</v>
      </c>
      <c r="D19" s="15" t="s">
        <v>619</v>
      </c>
      <c r="E19" s="5" t="s">
        <v>18</v>
      </c>
      <c r="F19" s="126">
        <v>0</v>
      </c>
      <c r="G19" s="121">
        <f t="shared" si="0"/>
        <v>0</v>
      </c>
      <c r="H19" s="126">
        <v>0</v>
      </c>
      <c r="I19" s="121">
        <f t="shared" si="1"/>
        <v>0</v>
      </c>
      <c r="J19" s="126">
        <v>0</v>
      </c>
      <c r="K19" s="121">
        <f t="shared" si="2"/>
        <v>0</v>
      </c>
      <c r="L19" s="126">
        <v>0</v>
      </c>
      <c r="M19" s="121">
        <f t="shared" si="3"/>
        <v>0</v>
      </c>
      <c r="N19" s="126">
        <v>0</v>
      </c>
      <c r="O19" s="121">
        <f t="shared" si="4"/>
        <v>0</v>
      </c>
      <c r="P19" s="122">
        <f t="shared" si="5"/>
        <v>0</v>
      </c>
      <c r="R19" s="6">
        <f t="shared" si="6"/>
        <v>0</v>
      </c>
      <c r="T19" s="201">
        <v>0</v>
      </c>
      <c r="U19" s="6">
        <f t="shared" si="7"/>
        <v>0</v>
      </c>
      <c r="V19" s="201">
        <v>0</v>
      </c>
      <c r="W19" s="6">
        <f t="shared" si="8"/>
        <v>0</v>
      </c>
    </row>
    <row r="20" spans="1:23" s="263" customFormat="1" ht="252">
      <c r="A20" s="7"/>
      <c r="B20" s="2"/>
      <c r="C20" s="242" t="s">
        <v>621</v>
      </c>
      <c r="D20" s="15" t="s">
        <v>622</v>
      </c>
      <c r="E20" s="5" t="s">
        <v>18</v>
      </c>
      <c r="F20" s="126">
        <v>0</v>
      </c>
      <c r="G20" s="121">
        <f t="shared" si="0"/>
        <v>0</v>
      </c>
      <c r="H20" s="126">
        <v>0</v>
      </c>
      <c r="I20" s="121">
        <f t="shared" si="1"/>
        <v>0</v>
      </c>
      <c r="J20" s="126">
        <v>0</v>
      </c>
      <c r="K20" s="121">
        <f t="shared" si="2"/>
        <v>0</v>
      </c>
      <c r="L20" s="126">
        <v>0</v>
      </c>
      <c r="M20" s="121">
        <f t="shared" si="3"/>
        <v>0</v>
      </c>
      <c r="N20" s="126">
        <v>0</v>
      </c>
      <c r="O20" s="121">
        <f t="shared" si="4"/>
        <v>0</v>
      </c>
      <c r="P20" s="122">
        <f t="shared" si="5"/>
        <v>0</v>
      </c>
      <c r="Q20" s="6"/>
      <c r="R20" s="6">
        <f t="shared" si="6"/>
        <v>0</v>
      </c>
      <c r="S20" s="6"/>
      <c r="T20" s="201"/>
      <c r="U20" s="6">
        <f t="shared" si="7"/>
        <v>0</v>
      </c>
      <c r="V20" s="201"/>
      <c r="W20" s="6">
        <f t="shared" si="8"/>
        <v>0</v>
      </c>
    </row>
    <row r="21" spans="1:23" s="263" customFormat="1" ht="264">
      <c r="A21" s="7"/>
      <c r="B21" s="2"/>
      <c r="C21" s="242" t="s">
        <v>623</v>
      </c>
      <c r="D21" s="15" t="s">
        <v>624</v>
      </c>
      <c r="E21" s="5" t="s">
        <v>18</v>
      </c>
      <c r="F21" s="126">
        <v>0</v>
      </c>
      <c r="G21" s="121">
        <f t="shared" si="0"/>
        <v>0</v>
      </c>
      <c r="H21" s="126">
        <v>0</v>
      </c>
      <c r="I21" s="121">
        <f t="shared" si="1"/>
        <v>0</v>
      </c>
      <c r="J21" s="126">
        <v>0</v>
      </c>
      <c r="K21" s="121">
        <f t="shared" si="2"/>
        <v>0</v>
      </c>
      <c r="L21" s="126">
        <v>1</v>
      </c>
      <c r="M21" s="121">
        <f t="shared" si="3"/>
        <v>1</v>
      </c>
      <c r="N21" s="126">
        <v>1</v>
      </c>
      <c r="O21" s="121">
        <f t="shared" si="4"/>
        <v>1</v>
      </c>
      <c r="P21" s="122">
        <f t="shared" si="5"/>
        <v>2</v>
      </c>
      <c r="Q21" s="6"/>
      <c r="R21" s="6">
        <f t="shared" si="6"/>
        <v>0</v>
      </c>
      <c r="S21" s="6"/>
      <c r="T21" s="201"/>
      <c r="U21" s="6">
        <f t="shared" si="7"/>
        <v>0</v>
      </c>
      <c r="V21" s="201"/>
      <c r="W21" s="6">
        <f t="shared" si="8"/>
        <v>0</v>
      </c>
    </row>
    <row r="22" spans="1:23" s="263" customFormat="1" ht="264">
      <c r="A22" s="7"/>
      <c r="B22" s="2"/>
      <c r="C22" s="242" t="s">
        <v>626</v>
      </c>
      <c r="D22" s="15" t="s">
        <v>625</v>
      </c>
      <c r="E22" s="5" t="s">
        <v>18</v>
      </c>
      <c r="F22" s="126">
        <v>0</v>
      </c>
      <c r="G22" s="121">
        <f t="shared" si="0"/>
        <v>0</v>
      </c>
      <c r="H22" s="126">
        <v>0</v>
      </c>
      <c r="I22" s="121">
        <f t="shared" si="1"/>
        <v>0</v>
      </c>
      <c r="J22" s="126">
        <v>0</v>
      </c>
      <c r="K22" s="121">
        <f t="shared" si="2"/>
        <v>0</v>
      </c>
      <c r="L22" s="126">
        <v>4</v>
      </c>
      <c r="M22" s="121">
        <f t="shared" si="3"/>
        <v>4</v>
      </c>
      <c r="N22" s="126">
        <v>4</v>
      </c>
      <c r="O22" s="121">
        <f t="shared" si="4"/>
        <v>4</v>
      </c>
      <c r="P22" s="122">
        <f t="shared" si="5"/>
        <v>8</v>
      </c>
      <c r="Q22" s="6"/>
      <c r="R22" s="6">
        <f t="shared" si="6"/>
        <v>0</v>
      </c>
      <c r="S22" s="6"/>
      <c r="T22" s="201"/>
      <c r="U22" s="6">
        <f t="shared" si="7"/>
        <v>0</v>
      </c>
      <c r="V22" s="201"/>
      <c r="W22" s="6">
        <f t="shared" si="8"/>
        <v>0</v>
      </c>
    </row>
    <row r="23" spans="1:23" s="263" customFormat="1" ht="264">
      <c r="A23" s="7"/>
      <c r="B23" s="2"/>
      <c r="C23" s="242" t="s">
        <v>627</v>
      </c>
      <c r="D23" s="15" t="s">
        <v>628</v>
      </c>
      <c r="E23" s="5" t="s">
        <v>18</v>
      </c>
      <c r="F23" s="126">
        <v>0</v>
      </c>
      <c r="G23" s="121">
        <f t="shared" si="0"/>
        <v>0</v>
      </c>
      <c r="H23" s="126">
        <v>0</v>
      </c>
      <c r="I23" s="121">
        <f t="shared" si="1"/>
        <v>0</v>
      </c>
      <c r="J23" s="126">
        <v>0</v>
      </c>
      <c r="K23" s="121">
        <f t="shared" si="2"/>
        <v>0</v>
      </c>
      <c r="L23" s="126">
        <v>1</v>
      </c>
      <c r="M23" s="121">
        <f t="shared" si="3"/>
        <v>1</v>
      </c>
      <c r="N23" s="126">
        <v>1</v>
      </c>
      <c r="O23" s="121">
        <f t="shared" si="4"/>
        <v>1</v>
      </c>
      <c r="P23" s="122">
        <f t="shared" si="5"/>
        <v>2</v>
      </c>
      <c r="Q23" s="6"/>
      <c r="R23" s="6">
        <f t="shared" si="6"/>
        <v>0</v>
      </c>
      <c r="S23" s="6"/>
      <c r="T23" s="201"/>
      <c r="U23" s="6">
        <f t="shared" si="7"/>
        <v>0</v>
      </c>
      <c r="V23" s="201"/>
      <c r="W23" s="6">
        <f t="shared" si="8"/>
        <v>0</v>
      </c>
    </row>
    <row r="24" spans="1:23" s="263" customFormat="1" ht="264">
      <c r="A24" s="7"/>
      <c r="B24" s="2"/>
      <c r="C24" s="242" t="s">
        <v>629</v>
      </c>
      <c r="D24" s="15" t="s">
        <v>630</v>
      </c>
      <c r="E24" s="5" t="s">
        <v>18</v>
      </c>
      <c r="F24" s="126">
        <v>0</v>
      </c>
      <c r="G24" s="121">
        <f t="shared" si="0"/>
        <v>0</v>
      </c>
      <c r="H24" s="126">
        <v>0</v>
      </c>
      <c r="I24" s="121">
        <f t="shared" si="1"/>
        <v>0</v>
      </c>
      <c r="J24" s="126">
        <v>0</v>
      </c>
      <c r="K24" s="121">
        <f t="shared" si="2"/>
        <v>0</v>
      </c>
      <c r="L24" s="126">
        <v>4</v>
      </c>
      <c r="M24" s="121">
        <f t="shared" si="3"/>
        <v>4</v>
      </c>
      <c r="N24" s="126">
        <v>4</v>
      </c>
      <c r="O24" s="121">
        <f t="shared" si="4"/>
        <v>4</v>
      </c>
      <c r="P24" s="122">
        <f t="shared" si="5"/>
        <v>8</v>
      </c>
      <c r="Q24" s="6"/>
      <c r="R24" s="6">
        <f t="shared" si="6"/>
        <v>0</v>
      </c>
      <c r="S24" s="6"/>
      <c r="T24" s="201"/>
      <c r="U24" s="6">
        <f t="shared" si="7"/>
        <v>0</v>
      </c>
      <c r="V24" s="201"/>
      <c r="W24" s="6">
        <f t="shared" si="8"/>
        <v>0</v>
      </c>
    </row>
    <row r="25" spans="1:23" ht="243.75" customHeight="1">
      <c r="A25" s="7"/>
      <c r="B25" s="2">
        <f>(B19+1)</f>
        <v>15</v>
      </c>
      <c r="C25" s="242" t="s">
        <v>631</v>
      </c>
      <c r="D25" s="15" t="s">
        <v>643</v>
      </c>
      <c r="E25" s="5" t="s">
        <v>18</v>
      </c>
      <c r="F25" s="126">
        <v>0</v>
      </c>
      <c r="G25" s="121">
        <f t="shared" si="0"/>
        <v>0</v>
      </c>
      <c r="H25" s="126">
        <v>0</v>
      </c>
      <c r="I25" s="121">
        <f t="shared" si="1"/>
        <v>0</v>
      </c>
      <c r="J25" s="126">
        <v>0</v>
      </c>
      <c r="K25" s="121">
        <f t="shared" si="2"/>
        <v>0</v>
      </c>
      <c r="L25" s="126">
        <v>2</v>
      </c>
      <c r="M25" s="121">
        <f t="shared" si="3"/>
        <v>2</v>
      </c>
      <c r="N25" s="126">
        <v>2</v>
      </c>
      <c r="O25" s="121">
        <f t="shared" si="4"/>
        <v>2</v>
      </c>
      <c r="P25" s="122">
        <f t="shared" si="5"/>
        <v>4</v>
      </c>
      <c r="R25" s="6">
        <f t="shared" si="6"/>
        <v>0</v>
      </c>
      <c r="T25" s="201">
        <v>0</v>
      </c>
      <c r="U25" s="6">
        <f t="shared" si="7"/>
        <v>0</v>
      </c>
      <c r="V25" s="201">
        <v>0</v>
      </c>
      <c r="W25" s="6">
        <f t="shared" si="8"/>
        <v>0</v>
      </c>
    </row>
    <row r="26" spans="1:23" ht="228">
      <c r="A26" s="7"/>
      <c r="B26" s="2">
        <f t="shared" si="9"/>
        <v>16</v>
      </c>
      <c r="C26" s="242" t="s">
        <v>632</v>
      </c>
      <c r="D26" s="15" t="s">
        <v>447</v>
      </c>
      <c r="E26" s="5" t="s">
        <v>18</v>
      </c>
      <c r="F26" s="126">
        <v>0</v>
      </c>
      <c r="G26" s="121">
        <f t="shared" si="0"/>
        <v>0</v>
      </c>
      <c r="H26" s="126">
        <v>0</v>
      </c>
      <c r="I26" s="121">
        <f t="shared" si="1"/>
        <v>0</v>
      </c>
      <c r="J26" s="126">
        <v>0</v>
      </c>
      <c r="K26" s="121">
        <f t="shared" si="2"/>
        <v>0</v>
      </c>
      <c r="L26" s="126">
        <v>0</v>
      </c>
      <c r="M26" s="121">
        <f t="shared" si="3"/>
        <v>0</v>
      </c>
      <c r="N26" s="126">
        <v>0</v>
      </c>
      <c r="O26" s="121">
        <f t="shared" si="4"/>
        <v>0</v>
      </c>
      <c r="P26" s="122">
        <f t="shared" si="5"/>
        <v>0</v>
      </c>
      <c r="R26" s="6">
        <f t="shared" si="6"/>
        <v>0</v>
      </c>
      <c r="T26" s="201">
        <v>231</v>
      </c>
      <c r="U26" s="6">
        <f t="shared" si="7"/>
        <v>0</v>
      </c>
      <c r="V26" s="201">
        <v>0</v>
      </c>
      <c r="W26" s="6">
        <f t="shared" si="8"/>
        <v>0</v>
      </c>
    </row>
    <row r="27" spans="1:23" s="196" customFormat="1" ht="192">
      <c r="A27" s="7"/>
      <c r="B27" s="2">
        <f t="shared" si="9"/>
        <v>17</v>
      </c>
      <c r="C27" s="242" t="s">
        <v>634</v>
      </c>
      <c r="D27" s="15" t="s">
        <v>445</v>
      </c>
      <c r="E27" s="5" t="s">
        <v>18</v>
      </c>
      <c r="F27" s="126">
        <v>0</v>
      </c>
      <c r="G27" s="121">
        <f t="shared" si="0"/>
        <v>0</v>
      </c>
      <c r="H27" s="126">
        <v>0</v>
      </c>
      <c r="I27" s="121">
        <f t="shared" si="1"/>
        <v>0</v>
      </c>
      <c r="J27" s="126">
        <v>0</v>
      </c>
      <c r="K27" s="121">
        <f t="shared" si="2"/>
        <v>0</v>
      </c>
      <c r="L27" s="126">
        <v>0</v>
      </c>
      <c r="M27" s="121">
        <f t="shared" si="3"/>
        <v>0</v>
      </c>
      <c r="N27" s="126">
        <v>0</v>
      </c>
      <c r="O27" s="121">
        <f t="shared" si="4"/>
        <v>0</v>
      </c>
      <c r="P27" s="122">
        <f t="shared" si="5"/>
        <v>0</v>
      </c>
      <c r="Q27" s="6"/>
      <c r="R27" s="6">
        <f t="shared" si="6"/>
        <v>0</v>
      </c>
      <c r="S27" s="6"/>
      <c r="T27" s="201">
        <v>0</v>
      </c>
      <c r="U27" s="6">
        <f t="shared" si="7"/>
        <v>0</v>
      </c>
      <c r="V27" s="201">
        <v>4</v>
      </c>
      <c r="W27" s="6">
        <f t="shared" si="8"/>
        <v>0</v>
      </c>
    </row>
    <row r="28" spans="1:23" ht="192">
      <c r="A28" s="7"/>
      <c r="B28" s="2">
        <f t="shared" si="9"/>
        <v>18</v>
      </c>
      <c r="C28" s="242" t="s">
        <v>633</v>
      </c>
      <c r="D28" s="15" t="s">
        <v>446</v>
      </c>
      <c r="E28" s="5" t="s">
        <v>18</v>
      </c>
      <c r="F28" s="126">
        <v>0</v>
      </c>
      <c r="G28" s="121">
        <f t="shared" si="0"/>
        <v>0</v>
      </c>
      <c r="H28" s="126">
        <v>0</v>
      </c>
      <c r="I28" s="121">
        <f t="shared" si="1"/>
        <v>0</v>
      </c>
      <c r="J28" s="126">
        <v>0</v>
      </c>
      <c r="K28" s="121">
        <f t="shared" si="2"/>
        <v>0</v>
      </c>
      <c r="L28" s="126">
        <v>0</v>
      </c>
      <c r="M28" s="121">
        <f t="shared" si="3"/>
        <v>0</v>
      </c>
      <c r="N28" s="126">
        <v>0</v>
      </c>
      <c r="O28" s="121">
        <f t="shared" si="4"/>
        <v>0</v>
      </c>
      <c r="P28" s="122">
        <f t="shared" si="5"/>
        <v>0</v>
      </c>
      <c r="R28" s="6">
        <f t="shared" si="6"/>
        <v>0</v>
      </c>
      <c r="T28" s="201">
        <v>0</v>
      </c>
      <c r="U28" s="6">
        <f t="shared" si="7"/>
        <v>0</v>
      </c>
      <c r="V28" s="201">
        <v>20</v>
      </c>
      <c r="W28" s="6">
        <f t="shared" si="8"/>
        <v>0</v>
      </c>
    </row>
    <row r="29" spans="1:23" ht="277.5" customHeight="1">
      <c r="A29" s="7"/>
      <c r="B29" s="2">
        <f t="shared" si="9"/>
        <v>19</v>
      </c>
      <c r="C29" s="242" t="s">
        <v>655</v>
      </c>
      <c r="D29" s="15" t="s">
        <v>656</v>
      </c>
      <c r="E29" s="5" t="s">
        <v>18</v>
      </c>
      <c r="F29" s="126">
        <v>0</v>
      </c>
      <c r="G29" s="121">
        <f t="shared" si="0"/>
        <v>0</v>
      </c>
      <c r="H29" s="126">
        <v>0</v>
      </c>
      <c r="I29" s="121">
        <f t="shared" si="1"/>
        <v>0</v>
      </c>
      <c r="J29" s="126">
        <v>0</v>
      </c>
      <c r="K29" s="121">
        <f t="shared" si="2"/>
        <v>0</v>
      </c>
      <c r="L29" s="126">
        <v>0</v>
      </c>
      <c r="M29" s="121">
        <f t="shared" si="3"/>
        <v>0</v>
      </c>
      <c r="N29" s="126">
        <v>0</v>
      </c>
      <c r="O29" s="121">
        <f t="shared" si="4"/>
        <v>0</v>
      </c>
      <c r="P29" s="122">
        <f t="shared" si="5"/>
        <v>0</v>
      </c>
      <c r="R29" s="6">
        <f t="shared" si="6"/>
        <v>0</v>
      </c>
      <c r="T29" s="201">
        <v>0</v>
      </c>
      <c r="U29" s="6">
        <f t="shared" si="7"/>
        <v>0</v>
      </c>
      <c r="V29" s="201">
        <v>10</v>
      </c>
      <c r="W29" s="6">
        <f t="shared" si="8"/>
        <v>0</v>
      </c>
    </row>
    <row r="30" spans="1:23" ht="228">
      <c r="A30" s="7"/>
      <c r="B30" s="2">
        <f t="shared" si="9"/>
        <v>20</v>
      </c>
      <c r="C30" s="243" t="s">
        <v>635</v>
      </c>
      <c r="D30" s="15" t="s">
        <v>447</v>
      </c>
      <c r="E30" s="5" t="s">
        <v>18</v>
      </c>
      <c r="F30" s="126">
        <v>0</v>
      </c>
      <c r="G30" s="121">
        <f t="shared" si="0"/>
        <v>0</v>
      </c>
      <c r="H30" s="126">
        <v>0</v>
      </c>
      <c r="I30" s="121">
        <f t="shared" si="1"/>
        <v>0</v>
      </c>
      <c r="J30" s="126">
        <v>0</v>
      </c>
      <c r="K30" s="121">
        <f t="shared" si="2"/>
        <v>0</v>
      </c>
      <c r="L30" s="126">
        <v>0</v>
      </c>
      <c r="M30" s="121">
        <f t="shared" si="3"/>
        <v>0</v>
      </c>
      <c r="N30" s="126">
        <v>0</v>
      </c>
      <c r="O30" s="121">
        <f t="shared" si="4"/>
        <v>0</v>
      </c>
      <c r="P30" s="122">
        <f t="shared" si="5"/>
        <v>0</v>
      </c>
      <c r="R30" s="6">
        <f t="shared" si="6"/>
        <v>0</v>
      </c>
      <c r="T30" s="201">
        <v>241</v>
      </c>
      <c r="U30" s="6">
        <f t="shared" si="7"/>
        <v>0</v>
      </c>
      <c r="V30" s="201">
        <v>0</v>
      </c>
      <c r="W30" s="6">
        <f t="shared" si="8"/>
        <v>0</v>
      </c>
    </row>
    <row r="31" spans="1:23" ht="252">
      <c r="A31" s="7"/>
      <c r="B31" s="2">
        <f>(B30+1)</f>
        <v>21</v>
      </c>
      <c r="C31" s="242" t="s">
        <v>636</v>
      </c>
      <c r="D31" s="15" t="s">
        <v>637</v>
      </c>
      <c r="E31" s="5" t="s">
        <v>18</v>
      </c>
      <c r="F31" s="126">
        <v>0</v>
      </c>
      <c r="G31" s="121">
        <f t="shared" si="0"/>
        <v>0</v>
      </c>
      <c r="H31" s="126">
        <v>0</v>
      </c>
      <c r="I31" s="121">
        <f t="shared" si="1"/>
        <v>0</v>
      </c>
      <c r="J31" s="126">
        <v>0</v>
      </c>
      <c r="K31" s="121">
        <f t="shared" si="2"/>
        <v>0</v>
      </c>
      <c r="L31" s="126">
        <v>0</v>
      </c>
      <c r="M31" s="121">
        <f t="shared" si="3"/>
        <v>0</v>
      </c>
      <c r="N31" s="126">
        <v>0</v>
      </c>
      <c r="O31" s="121">
        <f t="shared" si="4"/>
        <v>0</v>
      </c>
      <c r="P31" s="122">
        <f t="shared" si="5"/>
        <v>0</v>
      </c>
      <c r="R31" s="6">
        <f t="shared" si="6"/>
        <v>0</v>
      </c>
      <c r="T31" s="201">
        <v>10</v>
      </c>
      <c r="U31" s="6">
        <f t="shared" si="7"/>
        <v>0</v>
      </c>
      <c r="V31" s="201">
        <v>0</v>
      </c>
      <c r="W31" s="6">
        <f t="shared" si="8"/>
        <v>0</v>
      </c>
    </row>
    <row r="32" spans="1:23" ht="132">
      <c r="A32" s="7"/>
      <c r="B32" s="2">
        <f>(B31+1)</f>
        <v>22</v>
      </c>
      <c r="C32" s="253" t="s">
        <v>642</v>
      </c>
      <c r="D32" s="167" t="s">
        <v>448</v>
      </c>
      <c r="E32" s="5" t="s">
        <v>18</v>
      </c>
      <c r="F32" s="126">
        <v>0</v>
      </c>
      <c r="G32" s="121">
        <f t="shared" si="0"/>
        <v>0</v>
      </c>
      <c r="H32" s="126">
        <v>0</v>
      </c>
      <c r="I32" s="121">
        <f t="shared" si="1"/>
        <v>0</v>
      </c>
      <c r="J32" s="126">
        <v>0</v>
      </c>
      <c r="K32" s="121">
        <f t="shared" si="2"/>
        <v>0</v>
      </c>
      <c r="L32" s="126">
        <v>0</v>
      </c>
      <c r="M32" s="121">
        <f t="shared" si="3"/>
        <v>0</v>
      </c>
      <c r="N32" s="126">
        <v>0</v>
      </c>
      <c r="O32" s="121">
        <f t="shared" si="4"/>
        <v>0</v>
      </c>
      <c r="P32" s="122">
        <f t="shared" si="5"/>
        <v>0</v>
      </c>
      <c r="R32" s="6">
        <f t="shared" si="6"/>
        <v>0</v>
      </c>
      <c r="T32" s="201">
        <v>307</v>
      </c>
      <c r="U32" s="6">
        <f t="shared" si="7"/>
        <v>0</v>
      </c>
      <c r="V32" s="201">
        <v>0</v>
      </c>
      <c r="W32" s="6">
        <f t="shared" si="8"/>
        <v>0</v>
      </c>
    </row>
    <row r="33" spans="1:23" s="177" customFormat="1" ht="132">
      <c r="A33" s="7"/>
      <c r="B33" s="2">
        <f t="shared" si="9"/>
        <v>23</v>
      </c>
      <c r="C33" s="253" t="s">
        <v>408</v>
      </c>
      <c r="D33" s="167" t="s">
        <v>449</v>
      </c>
      <c r="E33" s="3" t="s">
        <v>18</v>
      </c>
      <c r="F33" s="141">
        <v>21</v>
      </c>
      <c r="G33" s="121">
        <f t="shared" si="0"/>
        <v>84</v>
      </c>
      <c r="H33" s="141">
        <v>25</v>
      </c>
      <c r="I33" s="121">
        <f t="shared" si="1"/>
        <v>50</v>
      </c>
      <c r="J33" s="141">
        <v>33</v>
      </c>
      <c r="K33" s="121">
        <f t="shared" si="2"/>
        <v>99</v>
      </c>
      <c r="L33" s="141">
        <v>39</v>
      </c>
      <c r="M33" s="121">
        <f t="shared" si="3"/>
        <v>39</v>
      </c>
      <c r="N33" s="141">
        <v>35</v>
      </c>
      <c r="O33" s="121">
        <f t="shared" si="4"/>
        <v>35</v>
      </c>
      <c r="P33" s="122">
        <f t="shared" si="5"/>
        <v>307</v>
      </c>
      <c r="Q33" s="6"/>
      <c r="R33" s="6">
        <f t="shared" si="6"/>
        <v>0</v>
      </c>
      <c r="S33" s="6"/>
      <c r="T33" s="211">
        <v>0</v>
      </c>
      <c r="U33" s="6">
        <f t="shared" si="7"/>
        <v>0</v>
      </c>
      <c r="V33" s="211">
        <v>0</v>
      </c>
      <c r="W33" s="6">
        <f t="shared" si="8"/>
        <v>0</v>
      </c>
    </row>
    <row r="34" spans="1:23" s="177" customFormat="1" ht="192">
      <c r="A34" s="7"/>
      <c r="B34" s="44">
        <f t="shared" si="9"/>
        <v>24</v>
      </c>
      <c r="C34" s="253" t="s">
        <v>393</v>
      </c>
      <c r="D34" s="167" t="s">
        <v>447</v>
      </c>
      <c r="E34" s="3" t="s">
        <v>18</v>
      </c>
      <c r="F34" s="141">
        <v>0</v>
      </c>
      <c r="G34" s="121">
        <f t="shared" si="0"/>
        <v>0</v>
      </c>
      <c r="H34" s="141">
        <v>0</v>
      </c>
      <c r="I34" s="121">
        <f t="shared" si="1"/>
        <v>0</v>
      </c>
      <c r="J34" s="141">
        <v>0</v>
      </c>
      <c r="K34" s="121">
        <f t="shared" si="2"/>
        <v>0</v>
      </c>
      <c r="L34" s="141">
        <v>0</v>
      </c>
      <c r="M34" s="121">
        <f t="shared" si="3"/>
        <v>0</v>
      </c>
      <c r="N34" s="141">
        <v>0</v>
      </c>
      <c r="O34" s="121">
        <f t="shared" si="4"/>
        <v>0</v>
      </c>
      <c r="P34" s="122">
        <f t="shared" si="5"/>
        <v>0</v>
      </c>
      <c r="Q34" s="6"/>
      <c r="R34" s="6">
        <f t="shared" si="6"/>
        <v>0</v>
      </c>
      <c r="S34" s="6"/>
      <c r="T34" s="211">
        <v>38</v>
      </c>
      <c r="U34" s="6">
        <f t="shared" si="7"/>
        <v>0</v>
      </c>
      <c r="V34" s="211">
        <v>0</v>
      </c>
      <c r="W34" s="6">
        <f t="shared" si="8"/>
        <v>0</v>
      </c>
    </row>
    <row r="35" spans="1:23" s="262" customFormat="1" ht="36.75" thickBot="1">
      <c r="A35" s="7"/>
      <c r="B35" s="111">
        <f t="shared" si="9"/>
        <v>25</v>
      </c>
      <c r="C35" s="265" t="s">
        <v>548</v>
      </c>
      <c r="D35" s="51"/>
      <c r="E35" s="20" t="s">
        <v>18</v>
      </c>
      <c r="F35" s="266">
        <v>133</v>
      </c>
      <c r="G35" s="123">
        <f t="shared" si="0"/>
        <v>532</v>
      </c>
      <c r="H35" s="266">
        <v>151</v>
      </c>
      <c r="I35" s="124">
        <f t="shared" si="1"/>
        <v>302</v>
      </c>
      <c r="J35" s="266">
        <v>175</v>
      </c>
      <c r="K35" s="124">
        <f t="shared" si="2"/>
        <v>525</v>
      </c>
      <c r="L35" s="266">
        <v>136</v>
      </c>
      <c r="M35" s="124">
        <f t="shared" si="3"/>
        <v>136</v>
      </c>
      <c r="N35" s="266">
        <v>129</v>
      </c>
      <c r="O35" s="124">
        <f t="shared" si="4"/>
        <v>129</v>
      </c>
      <c r="P35" s="125">
        <f t="shared" si="5"/>
        <v>1624</v>
      </c>
      <c r="Q35" s="6"/>
      <c r="R35" s="6">
        <f t="shared" si="6"/>
        <v>0</v>
      </c>
      <c r="S35" s="6"/>
      <c r="T35" s="267">
        <v>0</v>
      </c>
      <c r="U35" s="6">
        <f t="shared" si="7"/>
        <v>0</v>
      </c>
      <c r="V35" s="267">
        <v>0</v>
      </c>
      <c r="W35" s="6">
        <f t="shared" si="8"/>
        <v>0</v>
      </c>
    </row>
    <row r="37" spans="1:23">
      <c r="Q37" s="19" t="s">
        <v>25</v>
      </c>
      <c r="R37" s="19">
        <f>SUM(R6:R35)</f>
        <v>0</v>
      </c>
      <c r="S37" s="19"/>
      <c r="T37" s="19"/>
      <c r="U37" s="19">
        <f>SUM(U6:U35)</f>
        <v>0</v>
      </c>
      <c r="V37" s="19"/>
      <c r="W37" s="19">
        <f>SUM(W6:W35)</f>
        <v>0</v>
      </c>
    </row>
    <row r="38" spans="1:23">
      <c r="E38" s="6"/>
      <c r="F38" s="6"/>
      <c r="G38" s="6"/>
      <c r="H38" s="6"/>
      <c r="I38" s="70"/>
      <c r="J38" s="6"/>
      <c r="K38" s="252"/>
      <c r="L38" s="70"/>
      <c r="M38" s="70"/>
      <c r="N38" s="70"/>
      <c r="O38" s="70"/>
      <c r="P38" s="70"/>
      <c r="Q38" s="70"/>
      <c r="R38" s="70"/>
      <c r="S38" s="70"/>
      <c r="T38" s="70"/>
      <c r="V38" s="70"/>
      <c r="W38" s="70"/>
    </row>
    <row r="39" spans="1:23">
      <c r="E39" s="6"/>
      <c r="F39" s="6"/>
      <c r="G39" s="6"/>
      <c r="H39" s="6"/>
      <c r="I39" s="70"/>
      <c r="J39" s="6"/>
      <c r="K39" s="252"/>
      <c r="L39" s="70"/>
      <c r="M39" s="70"/>
      <c r="N39" s="70"/>
      <c r="O39" s="70"/>
      <c r="P39" s="70"/>
      <c r="Q39" s="70"/>
      <c r="R39" s="70"/>
      <c r="S39" s="70"/>
      <c r="T39" s="70"/>
      <c r="V39" s="70"/>
      <c r="W39" s="70"/>
    </row>
    <row r="40" spans="1:23">
      <c r="E40" s="6"/>
      <c r="F40" s="6"/>
      <c r="G40" s="6"/>
      <c r="H40" s="6"/>
      <c r="I40" s="70"/>
      <c r="J40" s="6"/>
      <c r="K40" s="252"/>
      <c r="L40" s="70"/>
      <c r="M40" s="70"/>
      <c r="N40" s="70"/>
      <c r="O40" s="70"/>
      <c r="P40" s="70"/>
      <c r="Q40" s="70"/>
      <c r="R40" s="70"/>
      <c r="S40" s="70"/>
      <c r="T40" s="70"/>
      <c r="V40" s="70"/>
      <c r="W40" s="70"/>
    </row>
    <row r="41" spans="1:23">
      <c r="E41" s="6"/>
      <c r="F41" s="6"/>
      <c r="G41" s="6"/>
      <c r="H41" s="6"/>
      <c r="I41" s="70"/>
      <c r="J41" s="6"/>
      <c r="K41" s="252"/>
      <c r="L41" s="70"/>
      <c r="M41" s="70"/>
      <c r="N41" s="70"/>
      <c r="O41" s="70"/>
      <c r="P41" s="70"/>
      <c r="Q41" s="70"/>
      <c r="R41" s="70"/>
      <c r="S41" s="70"/>
      <c r="T41" s="70"/>
      <c r="V41" s="70"/>
      <c r="W41" s="70"/>
    </row>
    <row r="42" spans="1:23">
      <c r="E42" s="6"/>
      <c r="F42" s="6"/>
      <c r="G42" s="6"/>
      <c r="H42" s="6"/>
      <c r="I42" s="70"/>
      <c r="J42" s="6"/>
      <c r="K42" s="252"/>
      <c r="L42" s="70"/>
      <c r="M42" s="70"/>
      <c r="N42" s="70"/>
      <c r="O42" s="70"/>
      <c r="P42" s="70"/>
      <c r="Q42" s="70"/>
      <c r="R42" s="70"/>
      <c r="S42" s="70"/>
      <c r="T42" s="70"/>
      <c r="V42" s="70"/>
      <c r="W42" s="70"/>
    </row>
    <row r="43" spans="1:23">
      <c r="E43" s="6"/>
      <c r="F43" s="6"/>
      <c r="G43" s="6"/>
      <c r="H43" s="6"/>
      <c r="I43" s="70"/>
      <c r="J43" s="6"/>
      <c r="K43" s="252"/>
      <c r="L43" s="70"/>
      <c r="M43" s="70"/>
      <c r="N43" s="70"/>
      <c r="O43" s="70"/>
      <c r="P43" s="70"/>
      <c r="Q43" s="70"/>
      <c r="R43" s="70"/>
      <c r="S43" s="70"/>
      <c r="T43" s="70"/>
      <c r="V43" s="70"/>
      <c r="W43" s="70"/>
    </row>
  </sheetData>
  <mergeCells count="3">
    <mergeCell ref="B1:F1"/>
    <mergeCell ref="B2:F2"/>
    <mergeCell ref="F4:P4"/>
  </mergeCells>
  <pageMargins left="0.74803149606299213" right="0.74803149606299213" top="0.98425196850393704" bottom="0.98425196850393704" header="0" footer="0"/>
  <pageSetup paperSize="8" scale="96"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
  <sheetViews>
    <sheetView zoomScaleNormal="100" workbookViewId="0">
      <pane xSplit="1" ySplit="5" topLeftCell="B12" activePane="bottomRight" state="frozen"/>
      <selection pane="topRight" activeCell="B1" sqref="B1"/>
      <selection pane="bottomLeft" activeCell="A6" sqref="A6"/>
      <selection pane="bottomRight" activeCell="R8" sqref="R8"/>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5.5703125" style="6" customWidth="1"/>
    <col min="20" max="20" width="11.7109375" style="6" customWidth="1"/>
    <col min="21" max="21" width="10.85546875" style="70" customWidth="1"/>
    <col min="22" max="16384" width="9.140625" style="70"/>
  </cols>
  <sheetData>
    <row r="1" spans="1:21" s="49" customFormat="1">
      <c r="B1" s="60" t="s">
        <v>131</v>
      </c>
      <c r="F1" s="61"/>
      <c r="G1" s="59"/>
      <c r="H1" s="59"/>
      <c r="Q1" s="11"/>
      <c r="R1" s="11"/>
      <c r="S1" s="11"/>
      <c r="T1" s="11"/>
    </row>
    <row r="2" spans="1:21" s="49" customFormat="1" ht="31.5" customHeight="1">
      <c r="B2" s="308" t="s">
        <v>99</v>
      </c>
      <c r="C2" s="308"/>
      <c r="D2" s="308"/>
      <c r="E2" s="308"/>
      <c r="F2" s="308"/>
      <c r="G2" s="59"/>
      <c r="H2" s="59"/>
      <c r="Q2" s="6"/>
      <c r="R2" s="6"/>
      <c r="S2" s="6"/>
      <c r="T2" s="6"/>
    </row>
    <row r="3" spans="1:21" s="49" customFormat="1" ht="13.5" thickBot="1">
      <c r="B3" s="22"/>
      <c r="C3" s="72"/>
      <c r="D3" s="69"/>
      <c r="E3" s="69"/>
      <c r="F3" s="120"/>
      <c r="G3" s="120"/>
      <c r="H3" s="120"/>
      <c r="I3" s="120"/>
      <c r="J3" s="128"/>
      <c r="K3" s="120"/>
      <c r="L3" s="120"/>
      <c r="M3" s="120"/>
      <c r="N3" s="120"/>
      <c r="O3" s="120"/>
      <c r="P3" s="120"/>
      <c r="Q3" s="6"/>
      <c r="R3" s="6"/>
      <c r="S3" s="6"/>
      <c r="T3" s="6"/>
    </row>
    <row r="4" spans="1:21" s="84" customFormat="1" ht="14.25" customHeight="1">
      <c r="B4" s="112" t="s">
        <v>1</v>
      </c>
      <c r="C4" s="87" t="s">
        <v>2</v>
      </c>
      <c r="D4" s="113" t="s">
        <v>3</v>
      </c>
      <c r="E4" s="114" t="s">
        <v>162</v>
      </c>
      <c r="F4" s="305" t="s">
        <v>14</v>
      </c>
      <c r="G4" s="306"/>
      <c r="H4" s="306"/>
      <c r="I4" s="306"/>
      <c r="J4" s="306"/>
      <c r="K4" s="306"/>
      <c r="L4" s="306"/>
      <c r="M4" s="306"/>
      <c r="N4" s="306"/>
      <c r="O4" s="306"/>
      <c r="P4" s="307"/>
      <c r="Q4" s="13" t="s">
        <v>163</v>
      </c>
      <c r="R4" s="13" t="s">
        <v>370</v>
      </c>
      <c r="S4" s="23"/>
      <c r="T4" s="207" t="s">
        <v>14</v>
      </c>
      <c r="U4" s="13" t="s">
        <v>160</v>
      </c>
    </row>
    <row r="5" spans="1:21"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372</v>
      </c>
      <c r="U5" s="199" t="s">
        <v>372</v>
      </c>
    </row>
    <row r="6" spans="1:21" s="49" customFormat="1" ht="89.25">
      <c r="A6" s="55"/>
      <c r="B6" s="2">
        <f>(B5+1)</f>
        <v>1</v>
      </c>
      <c r="C6" s="43" t="s">
        <v>183</v>
      </c>
      <c r="D6" s="15" t="s">
        <v>450</v>
      </c>
      <c r="E6" s="3" t="s">
        <v>18</v>
      </c>
      <c r="F6" s="126">
        <v>0</v>
      </c>
      <c r="G6" s="121">
        <f t="shared" ref="G6:G15" si="0">F6*4</f>
        <v>0</v>
      </c>
      <c r="H6" s="126">
        <v>0</v>
      </c>
      <c r="I6" s="121">
        <f t="shared" ref="I6:I15" si="1">H6*2</f>
        <v>0</v>
      </c>
      <c r="J6" s="126">
        <v>0</v>
      </c>
      <c r="K6" s="121">
        <f t="shared" ref="K6:K15" si="2">J6*3</f>
        <v>0</v>
      </c>
      <c r="L6" s="126">
        <v>0</v>
      </c>
      <c r="M6" s="121">
        <f t="shared" ref="M6:M15" si="3">L6</f>
        <v>0</v>
      </c>
      <c r="N6" s="126">
        <v>0</v>
      </c>
      <c r="O6" s="121">
        <f t="shared" ref="O6:O15" si="4">N6</f>
        <v>0</v>
      </c>
      <c r="P6" s="122">
        <f t="shared" ref="P6:P15" si="5">G6+I6+K6+M6+O6</f>
        <v>0</v>
      </c>
      <c r="Q6" s="6"/>
      <c r="R6" s="6">
        <f t="shared" ref="R6:R15" si="6">P6*Q6</f>
        <v>0</v>
      </c>
      <c r="S6" s="6"/>
      <c r="T6" s="208">
        <v>62</v>
      </c>
      <c r="U6" s="6">
        <f t="shared" ref="U6:U15" si="7">Q6*T6</f>
        <v>0</v>
      </c>
    </row>
    <row r="7" spans="1:21" s="49" customFormat="1" ht="89.25">
      <c r="A7" s="55"/>
      <c r="B7" s="2">
        <f>(B6+1)</f>
        <v>2</v>
      </c>
      <c r="C7" s="43" t="s">
        <v>184</v>
      </c>
      <c r="D7" s="15" t="s">
        <v>451</v>
      </c>
      <c r="E7" s="3" t="s">
        <v>18</v>
      </c>
      <c r="F7" s="126">
        <v>0</v>
      </c>
      <c r="G7" s="121">
        <f t="shared" si="0"/>
        <v>0</v>
      </c>
      <c r="H7" s="126">
        <v>0</v>
      </c>
      <c r="I7" s="121">
        <f t="shared" si="1"/>
        <v>0</v>
      </c>
      <c r="J7" s="126">
        <v>0</v>
      </c>
      <c r="K7" s="121">
        <f t="shared" si="2"/>
        <v>0</v>
      </c>
      <c r="L7" s="126">
        <v>0</v>
      </c>
      <c r="M7" s="121">
        <f t="shared" si="3"/>
        <v>0</v>
      </c>
      <c r="N7" s="126">
        <v>0</v>
      </c>
      <c r="O7" s="121">
        <f t="shared" si="4"/>
        <v>0</v>
      </c>
      <c r="P7" s="122">
        <f t="shared" si="5"/>
        <v>0</v>
      </c>
      <c r="Q7" s="6"/>
      <c r="R7" s="6">
        <f t="shared" si="6"/>
        <v>0</v>
      </c>
      <c r="S7" s="6"/>
      <c r="T7" s="201">
        <v>108</v>
      </c>
      <c r="U7" s="6">
        <f t="shared" si="7"/>
        <v>0</v>
      </c>
    </row>
    <row r="8" spans="1:21" s="49" customFormat="1" ht="89.25">
      <c r="A8" s="55"/>
      <c r="B8" s="2">
        <f t="shared" ref="B8:B14" si="8">(B7+1)</f>
        <v>3</v>
      </c>
      <c r="C8" s="43" t="s">
        <v>185</v>
      </c>
      <c r="D8" s="15" t="s">
        <v>452</v>
      </c>
      <c r="E8" s="3" t="s">
        <v>18</v>
      </c>
      <c r="F8" s="126">
        <v>0</v>
      </c>
      <c r="G8" s="121">
        <f t="shared" si="0"/>
        <v>0</v>
      </c>
      <c r="H8" s="126">
        <v>0</v>
      </c>
      <c r="I8" s="121">
        <f t="shared" si="1"/>
        <v>0</v>
      </c>
      <c r="J8" s="126">
        <v>0</v>
      </c>
      <c r="K8" s="121">
        <f t="shared" si="2"/>
        <v>0</v>
      </c>
      <c r="L8" s="126">
        <v>0</v>
      </c>
      <c r="M8" s="121">
        <f t="shared" si="3"/>
        <v>0</v>
      </c>
      <c r="N8" s="126">
        <v>0</v>
      </c>
      <c r="O8" s="121">
        <f t="shared" si="4"/>
        <v>0</v>
      </c>
      <c r="P8" s="122">
        <f t="shared" si="5"/>
        <v>0</v>
      </c>
      <c r="Q8" s="6"/>
      <c r="R8" s="6">
        <f t="shared" si="6"/>
        <v>0</v>
      </c>
      <c r="S8" s="6"/>
      <c r="T8" s="201">
        <v>74</v>
      </c>
      <c r="U8" s="6">
        <f t="shared" si="7"/>
        <v>0</v>
      </c>
    </row>
    <row r="9" spans="1:21" s="49" customFormat="1" ht="51">
      <c r="A9" s="55"/>
      <c r="B9" s="2">
        <f t="shared" si="8"/>
        <v>4</v>
      </c>
      <c r="C9" s="43" t="s">
        <v>180</v>
      </c>
      <c r="D9" s="15" t="s">
        <v>453</v>
      </c>
      <c r="E9" s="3" t="s">
        <v>18</v>
      </c>
      <c r="F9" s="126">
        <v>0</v>
      </c>
      <c r="G9" s="121">
        <f t="shared" si="0"/>
        <v>0</v>
      </c>
      <c r="H9" s="126">
        <v>0</v>
      </c>
      <c r="I9" s="121">
        <f t="shared" si="1"/>
        <v>0</v>
      </c>
      <c r="J9" s="126">
        <v>0</v>
      </c>
      <c r="K9" s="121">
        <f t="shared" si="2"/>
        <v>0</v>
      </c>
      <c r="L9" s="126">
        <v>0</v>
      </c>
      <c r="M9" s="121">
        <f t="shared" si="3"/>
        <v>0</v>
      </c>
      <c r="N9" s="126">
        <v>0</v>
      </c>
      <c r="O9" s="121">
        <f t="shared" si="4"/>
        <v>0</v>
      </c>
      <c r="P9" s="122">
        <f t="shared" si="5"/>
        <v>0</v>
      </c>
      <c r="Q9" s="6"/>
      <c r="R9" s="6">
        <f t="shared" si="6"/>
        <v>0</v>
      </c>
      <c r="S9" s="6"/>
      <c r="T9" s="201">
        <v>19</v>
      </c>
      <c r="U9" s="6">
        <f t="shared" si="7"/>
        <v>0</v>
      </c>
    </row>
    <row r="10" spans="1:21" s="49" customFormat="1" ht="51">
      <c r="A10" s="55"/>
      <c r="B10" s="2">
        <f t="shared" si="8"/>
        <v>5</v>
      </c>
      <c r="C10" s="43" t="s">
        <v>181</v>
      </c>
      <c r="D10" s="15" t="s">
        <v>454</v>
      </c>
      <c r="E10" s="3" t="s">
        <v>18</v>
      </c>
      <c r="F10" s="126">
        <v>0</v>
      </c>
      <c r="G10" s="121">
        <f t="shared" si="0"/>
        <v>0</v>
      </c>
      <c r="H10" s="126">
        <v>0</v>
      </c>
      <c r="I10" s="121">
        <f t="shared" si="1"/>
        <v>0</v>
      </c>
      <c r="J10" s="126">
        <v>0</v>
      </c>
      <c r="K10" s="121">
        <f t="shared" si="2"/>
        <v>0</v>
      </c>
      <c r="L10" s="126">
        <v>0</v>
      </c>
      <c r="M10" s="121">
        <f t="shared" si="3"/>
        <v>0</v>
      </c>
      <c r="N10" s="126">
        <v>0</v>
      </c>
      <c r="O10" s="121">
        <f t="shared" si="4"/>
        <v>0</v>
      </c>
      <c r="P10" s="122">
        <f t="shared" si="5"/>
        <v>0</v>
      </c>
      <c r="Q10" s="6"/>
      <c r="R10" s="6">
        <f t="shared" si="6"/>
        <v>0</v>
      </c>
      <c r="S10" s="6"/>
      <c r="T10" s="201">
        <v>81</v>
      </c>
      <c r="U10" s="6">
        <f t="shared" si="7"/>
        <v>0</v>
      </c>
    </row>
    <row r="11" spans="1:21" s="49" customFormat="1" ht="51">
      <c r="A11" s="55"/>
      <c r="B11" s="2">
        <f t="shared" si="8"/>
        <v>6</v>
      </c>
      <c r="C11" s="43" t="s">
        <v>182</v>
      </c>
      <c r="D11" s="15" t="s">
        <v>455</v>
      </c>
      <c r="E11" s="3" t="s">
        <v>18</v>
      </c>
      <c r="F11" s="126">
        <v>0</v>
      </c>
      <c r="G11" s="121">
        <f t="shared" si="0"/>
        <v>0</v>
      </c>
      <c r="H11" s="126">
        <v>0</v>
      </c>
      <c r="I11" s="121">
        <f t="shared" si="1"/>
        <v>0</v>
      </c>
      <c r="J11" s="126">
        <v>0</v>
      </c>
      <c r="K11" s="121">
        <f t="shared" si="2"/>
        <v>0</v>
      </c>
      <c r="L11" s="126">
        <v>0</v>
      </c>
      <c r="M11" s="121">
        <f t="shared" si="3"/>
        <v>0</v>
      </c>
      <c r="N11" s="126">
        <v>0</v>
      </c>
      <c r="O11" s="121">
        <f t="shared" si="4"/>
        <v>0</v>
      </c>
      <c r="P11" s="122">
        <f t="shared" si="5"/>
        <v>0</v>
      </c>
      <c r="Q11" s="6"/>
      <c r="R11" s="6">
        <f t="shared" si="6"/>
        <v>0</v>
      </c>
      <c r="S11" s="6"/>
      <c r="T11" s="201">
        <v>0</v>
      </c>
      <c r="U11" s="6">
        <f t="shared" si="7"/>
        <v>0</v>
      </c>
    </row>
    <row r="12" spans="1:21" s="49" customFormat="1" ht="76.5">
      <c r="A12" s="55"/>
      <c r="B12" s="2">
        <f t="shared" si="8"/>
        <v>7</v>
      </c>
      <c r="C12" s="43" t="s">
        <v>186</v>
      </c>
      <c r="D12" s="15" t="s">
        <v>456</v>
      </c>
      <c r="E12" s="3" t="s">
        <v>18</v>
      </c>
      <c r="F12" s="126">
        <v>16</v>
      </c>
      <c r="G12" s="121">
        <f t="shared" si="0"/>
        <v>64</v>
      </c>
      <c r="H12" s="126">
        <v>26</v>
      </c>
      <c r="I12" s="121">
        <f t="shared" si="1"/>
        <v>52</v>
      </c>
      <c r="J12" s="126">
        <v>26</v>
      </c>
      <c r="K12" s="121">
        <f t="shared" si="2"/>
        <v>78</v>
      </c>
      <c r="L12" s="126">
        <v>31</v>
      </c>
      <c r="M12" s="121">
        <f t="shared" si="3"/>
        <v>31</v>
      </c>
      <c r="N12" s="126">
        <v>31</v>
      </c>
      <c r="O12" s="121">
        <f t="shared" si="4"/>
        <v>31</v>
      </c>
      <c r="P12" s="122">
        <f t="shared" si="5"/>
        <v>256</v>
      </c>
      <c r="Q12" s="6"/>
      <c r="R12" s="6">
        <f t="shared" si="6"/>
        <v>0</v>
      </c>
      <c r="S12" s="6"/>
      <c r="T12" s="201">
        <v>0</v>
      </c>
      <c r="U12" s="6">
        <f t="shared" si="7"/>
        <v>0</v>
      </c>
    </row>
    <row r="13" spans="1:21" s="49" customFormat="1" ht="89.25">
      <c r="A13" s="55"/>
      <c r="B13" s="2">
        <f t="shared" si="8"/>
        <v>8</v>
      </c>
      <c r="C13" s="43" t="s">
        <v>187</v>
      </c>
      <c r="D13" s="15" t="s">
        <v>457</v>
      </c>
      <c r="E13" s="3" t="s">
        <v>18</v>
      </c>
      <c r="F13" s="126">
        <v>2</v>
      </c>
      <c r="G13" s="121">
        <f t="shared" si="0"/>
        <v>8</v>
      </c>
      <c r="H13" s="126">
        <v>6</v>
      </c>
      <c r="I13" s="121">
        <f t="shared" si="1"/>
        <v>12</v>
      </c>
      <c r="J13" s="126">
        <v>6</v>
      </c>
      <c r="K13" s="121">
        <f t="shared" si="2"/>
        <v>18</v>
      </c>
      <c r="L13" s="126">
        <v>8</v>
      </c>
      <c r="M13" s="121">
        <f t="shared" si="3"/>
        <v>8</v>
      </c>
      <c r="N13" s="126">
        <v>7</v>
      </c>
      <c r="O13" s="121">
        <f t="shared" si="4"/>
        <v>7</v>
      </c>
      <c r="P13" s="122">
        <f t="shared" si="5"/>
        <v>53</v>
      </c>
      <c r="Q13" s="6"/>
      <c r="R13" s="6">
        <f t="shared" si="6"/>
        <v>0</v>
      </c>
      <c r="S13" s="6"/>
      <c r="T13" s="201">
        <v>0</v>
      </c>
      <c r="U13" s="6">
        <f t="shared" si="7"/>
        <v>0</v>
      </c>
    </row>
    <row r="14" spans="1:21" s="49" customFormat="1" ht="25.5">
      <c r="A14" s="55"/>
      <c r="B14" s="2">
        <f t="shared" si="8"/>
        <v>9</v>
      </c>
      <c r="C14" s="43" t="s">
        <v>164</v>
      </c>
      <c r="D14" s="43"/>
      <c r="E14" s="29" t="s">
        <v>20</v>
      </c>
      <c r="F14" s="126">
        <v>1</v>
      </c>
      <c r="G14" s="121">
        <f t="shared" si="0"/>
        <v>4</v>
      </c>
      <c r="H14" s="126">
        <v>1</v>
      </c>
      <c r="I14" s="121">
        <f t="shared" si="1"/>
        <v>2</v>
      </c>
      <c r="J14" s="126">
        <v>1</v>
      </c>
      <c r="K14" s="121">
        <f t="shared" si="2"/>
        <v>3</v>
      </c>
      <c r="L14" s="126">
        <v>1</v>
      </c>
      <c r="M14" s="121">
        <f t="shared" si="3"/>
        <v>1</v>
      </c>
      <c r="N14" s="126">
        <v>1</v>
      </c>
      <c r="O14" s="121">
        <f t="shared" si="4"/>
        <v>1</v>
      </c>
      <c r="P14" s="122">
        <f t="shared" si="5"/>
        <v>11</v>
      </c>
      <c r="Q14" s="6"/>
      <c r="R14" s="6">
        <f t="shared" si="6"/>
        <v>0</v>
      </c>
      <c r="S14" s="6"/>
      <c r="T14" s="201">
        <v>1</v>
      </c>
      <c r="U14" s="6">
        <f t="shared" si="7"/>
        <v>0</v>
      </c>
    </row>
    <row r="15" spans="1:21" s="49" customFormat="1" ht="64.5" thickBot="1">
      <c r="A15" s="55"/>
      <c r="B15" s="51">
        <f>B14+1</f>
        <v>10</v>
      </c>
      <c r="C15" s="45" t="s">
        <v>188</v>
      </c>
      <c r="D15" s="58"/>
      <c r="E15" s="58" t="s">
        <v>20</v>
      </c>
      <c r="F15" s="127">
        <v>1</v>
      </c>
      <c r="G15" s="124">
        <f t="shared" si="0"/>
        <v>4</v>
      </c>
      <c r="H15" s="127">
        <v>1</v>
      </c>
      <c r="I15" s="124">
        <f t="shared" si="1"/>
        <v>2</v>
      </c>
      <c r="J15" s="127">
        <v>1</v>
      </c>
      <c r="K15" s="124">
        <f t="shared" si="2"/>
        <v>3</v>
      </c>
      <c r="L15" s="127">
        <v>1</v>
      </c>
      <c r="M15" s="124">
        <f t="shared" si="3"/>
        <v>1</v>
      </c>
      <c r="N15" s="127">
        <v>1</v>
      </c>
      <c r="O15" s="124">
        <f t="shared" si="4"/>
        <v>1</v>
      </c>
      <c r="P15" s="125">
        <f t="shared" si="5"/>
        <v>11</v>
      </c>
      <c r="Q15" s="6"/>
      <c r="R15" s="6">
        <f t="shared" si="6"/>
        <v>0</v>
      </c>
      <c r="S15" s="6"/>
      <c r="T15" s="209">
        <v>1</v>
      </c>
      <c r="U15" s="6">
        <f t="shared" si="7"/>
        <v>0</v>
      </c>
    </row>
    <row r="17" spans="17:21">
      <c r="Q17" s="19" t="s">
        <v>25</v>
      </c>
      <c r="R17" s="19">
        <f>SUM(R6:R15)</f>
        <v>0</v>
      </c>
      <c r="S17" s="19"/>
      <c r="T17" s="19"/>
      <c r="U17" s="19">
        <f>SUM(U6:U15)</f>
        <v>0</v>
      </c>
    </row>
  </sheetData>
  <mergeCells count="2">
    <mergeCell ref="B2:F2"/>
    <mergeCell ref="F4:P4"/>
  </mergeCells>
  <pageMargins left="0.74803149606299213" right="0.74803149606299213" top="0.98425196850393704" bottom="0.98425196850393704" header="0" footer="0"/>
  <pageSetup paperSize="8"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9"/>
  <sheetViews>
    <sheetView zoomScaleNormal="100" workbookViewId="0">
      <pane xSplit="1" ySplit="5" topLeftCell="B278" activePane="bottomRight" state="frozen"/>
      <selection pane="topRight" activeCell="B1" sqref="B1"/>
      <selection pane="bottomLeft" activeCell="A6" sqref="A6"/>
      <selection pane="bottomRight" activeCell="U286" sqref="U286"/>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20" width="9.140625" style="70"/>
    <col min="21" max="21" width="12" style="70" customWidth="1"/>
    <col min="22" max="16384" width="9.140625" style="70"/>
  </cols>
  <sheetData>
    <row r="1" spans="1:21" s="68" customFormat="1" ht="12.75" customHeight="1">
      <c r="B1" s="301" t="s">
        <v>132</v>
      </c>
      <c r="C1" s="301"/>
      <c r="D1" s="301"/>
      <c r="E1" s="301"/>
      <c r="F1" s="301"/>
      <c r="G1" s="11"/>
      <c r="H1" s="11"/>
      <c r="I1" s="84"/>
      <c r="J1" s="84"/>
      <c r="K1" s="84"/>
      <c r="L1" s="84"/>
      <c r="M1" s="84"/>
      <c r="N1" s="84"/>
      <c r="O1" s="84"/>
      <c r="P1" s="198"/>
      <c r="Q1" s="11"/>
      <c r="R1" s="11"/>
    </row>
    <row r="2" spans="1:21" ht="26.25" customHeight="1">
      <c r="B2" s="303" t="s">
        <v>73</v>
      </c>
      <c r="C2" s="303"/>
      <c r="D2" s="303"/>
      <c r="E2" s="303"/>
      <c r="F2" s="303"/>
      <c r="G2" s="6"/>
      <c r="H2" s="6"/>
      <c r="I2" s="86"/>
      <c r="J2" s="86"/>
      <c r="K2" s="86"/>
      <c r="L2" s="86"/>
      <c r="M2" s="86"/>
      <c r="N2" s="86"/>
      <c r="O2" s="86"/>
      <c r="P2" s="198"/>
    </row>
    <row r="3" spans="1:21" ht="13.5" thickBot="1">
      <c r="B3" s="71"/>
    </row>
    <row r="4" spans="1:21" s="84" customFormat="1" ht="14.25" customHeight="1">
      <c r="B4" s="112" t="s">
        <v>1</v>
      </c>
      <c r="C4" s="87" t="s">
        <v>2</v>
      </c>
      <c r="D4" s="113" t="s">
        <v>3</v>
      </c>
      <c r="E4" s="114" t="s">
        <v>162</v>
      </c>
      <c r="F4" s="305" t="s">
        <v>14</v>
      </c>
      <c r="G4" s="306"/>
      <c r="H4" s="306"/>
      <c r="I4" s="306"/>
      <c r="J4" s="306"/>
      <c r="K4" s="306"/>
      <c r="L4" s="306"/>
      <c r="M4" s="306"/>
      <c r="N4" s="306"/>
      <c r="O4" s="306"/>
      <c r="P4" s="307"/>
      <c r="Q4" s="13" t="s">
        <v>163</v>
      </c>
      <c r="R4" s="13" t="s">
        <v>370</v>
      </c>
      <c r="S4" s="23"/>
      <c r="T4" s="207" t="s">
        <v>14</v>
      </c>
      <c r="U4" s="13" t="s">
        <v>160</v>
      </c>
    </row>
    <row r="5" spans="1:21"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372</v>
      </c>
      <c r="U5" s="199" t="s">
        <v>372</v>
      </c>
    </row>
    <row r="6" spans="1:21" s="84" customFormat="1" ht="12.75" customHeight="1" thickBot="1">
      <c r="A6" s="23"/>
      <c r="B6" s="309" t="s">
        <v>270</v>
      </c>
      <c r="C6" s="310"/>
      <c r="D6" s="311"/>
      <c r="E6" s="41" t="s">
        <v>20</v>
      </c>
      <c r="F6" s="214"/>
      <c r="G6" s="121"/>
      <c r="H6" s="126"/>
      <c r="I6" s="121"/>
      <c r="J6" s="126"/>
      <c r="K6" s="121"/>
      <c r="L6" s="126"/>
      <c r="M6" s="121"/>
      <c r="N6" s="126"/>
      <c r="O6" s="121"/>
      <c r="P6" s="122"/>
      <c r="Q6" s="6"/>
      <c r="R6" s="6">
        <f>P6*Q6</f>
        <v>0</v>
      </c>
      <c r="T6" s="215">
        <v>1</v>
      </c>
      <c r="U6" s="6">
        <f>Q6*T6</f>
        <v>0</v>
      </c>
    </row>
    <row r="7" spans="1:21" s="84" customFormat="1" ht="165.75">
      <c r="A7" s="23"/>
      <c r="B7" s="2">
        <v>1</v>
      </c>
      <c r="C7" s="3" t="s">
        <v>276</v>
      </c>
      <c r="D7" s="9"/>
      <c r="E7" s="24" t="s">
        <v>20</v>
      </c>
      <c r="F7" s="141">
        <v>0</v>
      </c>
      <c r="G7" s="121">
        <f t="shared" ref="G7:G18" si="0">F7*4</f>
        <v>0</v>
      </c>
      <c r="H7" s="126">
        <v>0</v>
      </c>
      <c r="I7" s="121">
        <f t="shared" ref="I7:I18" si="1">H7*2</f>
        <v>0</v>
      </c>
      <c r="J7" s="126">
        <v>0</v>
      </c>
      <c r="K7" s="121">
        <f t="shared" ref="K7:K18" si="2">J7*3</f>
        <v>0</v>
      </c>
      <c r="L7" s="126">
        <v>0</v>
      </c>
      <c r="M7" s="121">
        <f t="shared" ref="M7:M18" si="3">L7</f>
        <v>0</v>
      </c>
      <c r="N7" s="126">
        <v>0</v>
      </c>
      <c r="O7" s="121">
        <f t="shared" ref="O7:O18" si="4">N7</f>
        <v>0</v>
      </c>
      <c r="P7" s="122">
        <f t="shared" ref="P7:P18" si="5">G7+I7+K7+M7+O7</f>
        <v>0</v>
      </c>
      <c r="Q7" s="6"/>
      <c r="R7" s="6"/>
      <c r="T7" s="208">
        <v>1</v>
      </c>
    </row>
    <row r="8" spans="1:21" s="86" customFormat="1" ht="51">
      <c r="A8" s="7"/>
      <c r="B8" s="2">
        <f t="shared" ref="B8:B17" si="6">(B7+1)</f>
        <v>2</v>
      </c>
      <c r="C8" s="3" t="s">
        <v>268</v>
      </c>
      <c r="D8" s="9" t="s">
        <v>174</v>
      </c>
      <c r="E8" s="24" t="s">
        <v>18</v>
      </c>
      <c r="F8" s="141">
        <v>0</v>
      </c>
      <c r="G8" s="121">
        <f t="shared" si="0"/>
        <v>0</v>
      </c>
      <c r="H8" s="126">
        <v>0</v>
      </c>
      <c r="I8" s="121">
        <f t="shared" si="1"/>
        <v>0</v>
      </c>
      <c r="J8" s="126">
        <v>0</v>
      </c>
      <c r="K8" s="121">
        <f t="shared" si="2"/>
        <v>0</v>
      </c>
      <c r="L8" s="126">
        <v>0</v>
      </c>
      <c r="M8" s="121">
        <f t="shared" si="3"/>
        <v>0</v>
      </c>
      <c r="N8" s="126">
        <v>0</v>
      </c>
      <c r="O8" s="121">
        <f t="shared" si="4"/>
        <v>0</v>
      </c>
      <c r="P8" s="122">
        <f t="shared" si="5"/>
        <v>0</v>
      </c>
      <c r="Q8" s="6"/>
      <c r="R8" s="6"/>
      <c r="T8" s="211">
        <v>2</v>
      </c>
    </row>
    <row r="9" spans="1:21" s="180" customFormat="1" ht="51">
      <c r="A9" s="7"/>
      <c r="B9" s="2">
        <f t="shared" si="6"/>
        <v>3</v>
      </c>
      <c r="C9" s="3" t="s">
        <v>267</v>
      </c>
      <c r="D9" s="9" t="s">
        <v>174</v>
      </c>
      <c r="E9" s="24" t="s">
        <v>18</v>
      </c>
      <c r="F9" s="141">
        <v>0</v>
      </c>
      <c r="G9" s="121">
        <f>F9*4</f>
        <v>0</v>
      </c>
      <c r="H9" s="126">
        <v>0</v>
      </c>
      <c r="I9" s="121">
        <f>H9*2</f>
        <v>0</v>
      </c>
      <c r="J9" s="126">
        <v>0</v>
      </c>
      <c r="K9" s="121">
        <f>J9*3</f>
        <v>0</v>
      </c>
      <c r="L9" s="126">
        <v>0</v>
      </c>
      <c r="M9" s="121">
        <f>L9</f>
        <v>0</v>
      </c>
      <c r="N9" s="126">
        <v>0</v>
      </c>
      <c r="O9" s="121">
        <f>N9</f>
        <v>0</v>
      </c>
      <c r="P9" s="122">
        <f t="shared" si="5"/>
        <v>0</v>
      </c>
      <c r="Q9" s="6"/>
      <c r="R9" s="6"/>
      <c r="T9" s="211">
        <v>27</v>
      </c>
    </row>
    <row r="10" spans="1:21" s="86" customFormat="1" ht="76.5">
      <c r="A10" s="7"/>
      <c r="B10" s="2">
        <f t="shared" si="6"/>
        <v>4</v>
      </c>
      <c r="C10" s="25" t="s">
        <v>227</v>
      </c>
      <c r="D10" s="26"/>
      <c r="E10" s="129" t="s">
        <v>17</v>
      </c>
      <c r="F10" s="213">
        <v>0</v>
      </c>
      <c r="G10" s="121">
        <f t="shared" si="0"/>
        <v>0</v>
      </c>
      <c r="H10" s="126">
        <v>0</v>
      </c>
      <c r="I10" s="121">
        <f t="shared" si="1"/>
        <v>0</v>
      </c>
      <c r="J10" s="126">
        <v>0</v>
      </c>
      <c r="K10" s="121">
        <f t="shared" si="2"/>
        <v>0</v>
      </c>
      <c r="L10" s="126">
        <v>0</v>
      </c>
      <c r="M10" s="121">
        <f t="shared" si="3"/>
        <v>0</v>
      </c>
      <c r="N10" s="126">
        <v>0</v>
      </c>
      <c r="O10" s="121">
        <f t="shared" si="4"/>
        <v>0</v>
      </c>
      <c r="P10" s="122">
        <f t="shared" si="5"/>
        <v>0</v>
      </c>
      <c r="Q10" s="6"/>
      <c r="R10" s="6"/>
      <c r="T10" s="216">
        <v>2.5</v>
      </c>
    </row>
    <row r="11" spans="1:21" s="86" customFormat="1" ht="42" customHeight="1">
      <c r="A11" s="7"/>
      <c r="B11" s="2">
        <f t="shared" si="6"/>
        <v>5</v>
      </c>
      <c r="C11" s="3" t="s">
        <v>175</v>
      </c>
      <c r="D11" s="9" t="s">
        <v>458</v>
      </c>
      <c r="E11" s="24" t="s">
        <v>18</v>
      </c>
      <c r="F11" s="213">
        <v>0</v>
      </c>
      <c r="G11" s="121">
        <f t="shared" si="0"/>
        <v>0</v>
      </c>
      <c r="H11" s="126">
        <v>0</v>
      </c>
      <c r="I11" s="121">
        <f t="shared" si="1"/>
        <v>0</v>
      </c>
      <c r="J11" s="126">
        <v>0</v>
      </c>
      <c r="K11" s="121">
        <f t="shared" si="2"/>
        <v>0</v>
      </c>
      <c r="L11" s="126">
        <v>0</v>
      </c>
      <c r="M11" s="121">
        <f t="shared" si="3"/>
        <v>0</v>
      </c>
      <c r="N11" s="126">
        <v>0</v>
      </c>
      <c r="O11" s="121">
        <f t="shared" si="4"/>
        <v>0</v>
      </c>
      <c r="P11" s="122">
        <f t="shared" si="5"/>
        <v>0</v>
      </c>
      <c r="Q11" s="6"/>
      <c r="R11" s="6"/>
      <c r="T11" s="216">
        <v>27</v>
      </c>
    </row>
    <row r="12" spans="1:21" s="86" customFormat="1" ht="51">
      <c r="A12" s="7"/>
      <c r="B12" s="2">
        <f t="shared" si="6"/>
        <v>6</v>
      </c>
      <c r="C12" s="3" t="s">
        <v>176</v>
      </c>
      <c r="D12" s="9" t="s">
        <v>638</v>
      </c>
      <c r="E12" s="24" t="s">
        <v>18</v>
      </c>
      <c r="F12" s="141">
        <v>0</v>
      </c>
      <c r="G12" s="121">
        <f t="shared" si="0"/>
        <v>0</v>
      </c>
      <c r="H12" s="126">
        <v>0</v>
      </c>
      <c r="I12" s="121">
        <f t="shared" si="1"/>
        <v>0</v>
      </c>
      <c r="J12" s="126">
        <v>0</v>
      </c>
      <c r="K12" s="121">
        <f t="shared" si="2"/>
        <v>0</v>
      </c>
      <c r="L12" s="126"/>
      <c r="M12" s="121">
        <f t="shared" si="3"/>
        <v>0</v>
      </c>
      <c r="N12" s="126">
        <v>0</v>
      </c>
      <c r="O12" s="121">
        <f t="shared" si="4"/>
        <v>0</v>
      </c>
      <c r="P12" s="122">
        <f t="shared" si="5"/>
        <v>0</v>
      </c>
      <c r="Q12" s="6"/>
      <c r="R12" s="6"/>
      <c r="T12" s="211">
        <v>23</v>
      </c>
    </row>
    <row r="13" spans="1:21" s="86" customFormat="1" ht="51">
      <c r="A13" s="7"/>
      <c r="B13" s="2">
        <f t="shared" si="6"/>
        <v>7</v>
      </c>
      <c r="C13" s="3" t="s">
        <v>177</v>
      </c>
      <c r="D13" s="9" t="s">
        <v>459</v>
      </c>
      <c r="E13" s="24" t="s">
        <v>18</v>
      </c>
      <c r="F13" s="141">
        <v>0</v>
      </c>
      <c r="G13" s="121">
        <f t="shared" si="0"/>
        <v>0</v>
      </c>
      <c r="H13" s="126">
        <v>0</v>
      </c>
      <c r="I13" s="121">
        <f t="shared" si="1"/>
        <v>0</v>
      </c>
      <c r="J13" s="126">
        <v>0</v>
      </c>
      <c r="K13" s="121">
        <f t="shared" si="2"/>
        <v>0</v>
      </c>
      <c r="L13" s="126">
        <v>0</v>
      </c>
      <c r="M13" s="121">
        <f t="shared" si="3"/>
        <v>0</v>
      </c>
      <c r="N13" s="126">
        <v>0</v>
      </c>
      <c r="O13" s="121">
        <f t="shared" si="4"/>
        <v>0</v>
      </c>
      <c r="P13" s="122">
        <f t="shared" si="5"/>
        <v>0</v>
      </c>
      <c r="Q13" s="6"/>
      <c r="R13" s="6"/>
      <c r="T13" s="211">
        <v>1</v>
      </c>
    </row>
    <row r="14" spans="1:21" s="258" customFormat="1">
      <c r="A14" s="7"/>
      <c r="B14" s="2">
        <f t="shared" si="6"/>
        <v>8</v>
      </c>
      <c r="C14" s="2" t="s">
        <v>544</v>
      </c>
      <c r="D14" s="260" t="s">
        <v>543</v>
      </c>
      <c r="E14" s="261" t="s">
        <v>18</v>
      </c>
      <c r="F14" s="141">
        <v>0</v>
      </c>
      <c r="G14" s="158">
        <f>F14*4</f>
        <v>0</v>
      </c>
      <c r="H14" s="141">
        <v>0</v>
      </c>
      <c r="I14" s="142">
        <f>H14*2</f>
        <v>0</v>
      </c>
      <c r="J14" s="141">
        <v>0</v>
      </c>
      <c r="K14" s="142">
        <f>J14*3</f>
        <v>0</v>
      </c>
      <c r="L14" s="141">
        <v>0</v>
      </c>
      <c r="M14" s="142">
        <f>L14</f>
        <v>0</v>
      </c>
      <c r="N14" s="141">
        <v>0</v>
      </c>
      <c r="O14" s="142">
        <f>N14</f>
        <v>0</v>
      </c>
      <c r="P14" s="170">
        <f>G14+I14+K14+M14+O14</f>
        <v>0</v>
      </c>
      <c r="Q14" s="6"/>
      <c r="R14" s="6"/>
      <c r="T14" s="211">
        <v>27</v>
      </c>
    </row>
    <row r="15" spans="1:21" s="258" customFormat="1">
      <c r="A15" s="7"/>
      <c r="B15" s="2">
        <f t="shared" si="6"/>
        <v>9</v>
      </c>
      <c r="C15" s="2" t="s">
        <v>544</v>
      </c>
      <c r="D15" s="260" t="s">
        <v>545</v>
      </c>
      <c r="E15" s="261" t="s">
        <v>18</v>
      </c>
      <c r="F15" s="141">
        <v>0</v>
      </c>
      <c r="G15" s="158">
        <f>F15*4</f>
        <v>0</v>
      </c>
      <c r="H15" s="141">
        <v>0</v>
      </c>
      <c r="I15" s="142">
        <f>H15*2</f>
        <v>0</v>
      </c>
      <c r="J15" s="141">
        <v>0</v>
      </c>
      <c r="K15" s="142">
        <f>J15*3</f>
        <v>0</v>
      </c>
      <c r="L15" s="141">
        <v>0</v>
      </c>
      <c r="M15" s="142">
        <f>L15</f>
        <v>0</v>
      </c>
      <c r="N15" s="141">
        <v>0</v>
      </c>
      <c r="O15" s="142">
        <f>N15</f>
        <v>0</v>
      </c>
      <c r="P15" s="170">
        <f>G15+I15+K15+M15+O15</f>
        <v>0</v>
      </c>
      <c r="Q15" s="6"/>
      <c r="R15" s="6"/>
      <c r="T15" s="211">
        <v>1</v>
      </c>
    </row>
    <row r="16" spans="1:21" s="258" customFormat="1">
      <c r="A16" s="7"/>
      <c r="B16" s="2">
        <f t="shared" si="6"/>
        <v>10</v>
      </c>
      <c r="C16" s="2" t="s">
        <v>544</v>
      </c>
      <c r="D16" s="260" t="s">
        <v>546</v>
      </c>
      <c r="E16" s="261" t="s">
        <v>18</v>
      </c>
      <c r="F16" s="141">
        <v>0</v>
      </c>
      <c r="G16" s="158">
        <f>F16*4</f>
        <v>0</v>
      </c>
      <c r="H16" s="141">
        <v>0</v>
      </c>
      <c r="I16" s="142">
        <f>H16*2</f>
        <v>0</v>
      </c>
      <c r="J16" s="141">
        <v>0</v>
      </c>
      <c r="K16" s="142">
        <f>J16*3</f>
        <v>0</v>
      </c>
      <c r="L16" s="141">
        <v>0</v>
      </c>
      <c r="M16" s="142">
        <f>L16</f>
        <v>0</v>
      </c>
      <c r="N16" s="141">
        <v>0</v>
      </c>
      <c r="O16" s="142">
        <f>N16</f>
        <v>0</v>
      </c>
      <c r="P16" s="170">
        <f>G16+I16+K16+M16+O16</f>
        <v>0</v>
      </c>
      <c r="Q16" s="6"/>
      <c r="R16" s="6"/>
      <c r="T16" s="211">
        <v>0</v>
      </c>
    </row>
    <row r="17" spans="1:21" s="258" customFormat="1">
      <c r="A17" s="7"/>
      <c r="B17" s="2">
        <f t="shared" si="6"/>
        <v>11</v>
      </c>
      <c r="C17" s="2" t="s">
        <v>544</v>
      </c>
      <c r="D17" s="260" t="s">
        <v>547</v>
      </c>
      <c r="E17" s="261" t="s">
        <v>18</v>
      </c>
      <c r="F17" s="141">
        <v>0</v>
      </c>
      <c r="G17" s="158">
        <f>F17*4</f>
        <v>0</v>
      </c>
      <c r="H17" s="141">
        <v>0</v>
      </c>
      <c r="I17" s="142">
        <f>H17*2</f>
        <v>0</v>
      </c>
      <c r="J17" s="141">
        <v>0</v>
      </c>
      <c r="K17" s="142">
        <f>J17*3</f>
        <v>0</v>
      </c>
      <c r="L17" s="141">
        <v>0</v>
      </c>
      <c r="M17" s="142">
        <f>L17</f>
        <v>0</v>
      </c>
      <c r="N17" s="141">
        <v>0</v>
      </c>
      <c r="O17" s="142">
        <f>N17</f>
        <v>0</v>
      </c>
      <c r="P17" s="170">
        <f>G17+I17+K17+M17+O17</f>
        <v>0</v>
      </c>
      <c r="Q17" s="6"/>
      <c r="R17" s="6"/>
      <c r="T17" s="211">
        <v>0</v>
      </c>
    </row>
    <row r="18" spans="1:21" s="86" customFormat="1" ht="51.75" thickBot="1">
      <c r="A18" s="7"/>
      <c r="B18" s="130">
        <f>B17+1</f>
        <v>12</v>
      </c>
      <c r="C18" s="18" t="s">
        <v>261</v>
      </c>
      <c r="D18" s="131"/>
      <c r="E18" s="132" t="s">
        <v>20</v>
      </c>
      <c r="F18" s="137">
        <v>0</v>
      </c>
      <c r="G18" s="159">
        <f t="shared" si="0"/>
        <v>0</v>
      </c>
      <c r="H18" s="137">
        <v>0</v>
      </c>
      <c r="I18" s="138">
        <f t="shared" si="1"/>
        <v>0</v>
      </c>
      <c r="J18" s="137">
        <v>0</v>
      </c>
      <c r="K18" s="138">
        <f t="shared" si="2"/>
        <v>0</v>
      </c>
      <c r="L18" s="137">
        <v>0</v>
      </c>
      <c r="M18" s="138">
        <f t="shared" si="3"/>
        <v>0</v>
      </c>
      <c r="N18" s="137">
        <v>0</v>
      </c>
      <c r="O18" s="138">
        <f t="shared" si="4"/>
        <v>0</v>
      </c>
      <c r="P18" s="259">
        <f t="shared" si="5"/>
        <v>0</v>
      </c>
      <c r="Q18" s="6"/>
      <c r="R18" s="6"/>
      <c r="T18" s="209">
        <v>1</v>
      </c>
    </row>
    <row r="19" spans="1:21" s="179" customFormat="1" ht="12.75" customHeight="1">
      <c r="A19" s="23"/>
      <c r="B19" s="309" t="s">
        <v>590</v>
      </c>
      <c r="C19" s="310"/>
      <c r="D19" s="311"/>
      <c r="E19" s="41" t="s">
        <v>20</v>
      </c>
      <c r="F19" s="214"/>
      <c r="G19" s="121"/>
      <c r="H19" s="126"/>
      <c r="I19" s="121"/>
      <c r="J19" s="126"/>
      <c r="K19" s="121"/>
      <c r="L19" s="126"/>
      <c r="M19" s="121"/>
      <c r="N19" s="126"/>
      <c r="O19" s="121"/>
      <c r="P19" s="122"/>
      <c r="Q19" s="6"/>
      <c r="R19" s="6">
        <f>P19*Q19</f>
        <v>0</v>
      </c>
      <c r="T19" s="217">
        <v>2</v>
      </c>
      <c r="U19" s="6">
        <f>Q19*T19</f>
        <v>0</v>
      </c>
    </row>
    <row r="20" spans="1:21" s="179" customFormat="1" ht="165.75">
      <c r="A20" s="23"/>
      <c r="B20" s="2">
        <v>1</v>
      </c>
      <c r="C20" s="3" t="s">
        <v>276</v>
      </c>
      <c r="D20" s="9"/>
      <c r="E20" s="24" t="s">
        <v>20</v>
      </c>
      <c r="F20" s="141">
        <v>0</v>
      </c>
      <c r="G20" s="121">
        <f t="shared" ref="G20:G31" si="7">F20*4</f>
        <v>0</v>
      </c>
      <c r="H20" s="126">
        <v>0</v>
      </c>
      <c r="I20" s="121">
        <f t="shared" ref="I20:I31" si="8">H20*2</f>
        <v>0</v>
      </c>
      <c r="J20" s="126">
        <v>0</v>
      </c>
      <c r="K20" s="121">
        <f t="shared" ref="K20:K31" si="9">J20*3</f>
        <v>0</v>
      </c>
      <c r="L20" s="126">
        <v>0</v>
      </c>
      <c r="M20" s="121">
        <f t="shared" ref="M20:M31" si="10">L20</f>
        <v>0</v>
      </c>
      <c r="N20" s="126">
        <v>0</v>
      </c>
      <c r="O20" s="121">
        <f t="shared" ref="O20:O31" si="11">N20</f>
        <v>0</v>
      </c>
      <c r="P20" s="122">
        <f t="shared" ref="P20:P31" si="12">G20+I20+K20+M20+O20</f>
        <v>0</v>
      </c>
      <c r="Q20" s="6"/>
      <c r="R20" s="6"/>
      <c r="T20" s="211">
        <v>1</v>
      </c>
    </row>
    <row r="21" spans="1:21" s="180" customFormat="1" ht="51">
      <c r="A21" s="7"/>
      <c r="B21" s="2">
        <f t="shared" ref="B21:B30" si="13">(B20+1)</f>
        <v>2</v>
      </c>
      <c r="C21" s="3" t="s">
        <v>267</v>
      </c>
      <c r="D21" s="9" t="s">
        <v>174</v>
      </c>
      <c r="E21" s="24" t="s">
        <v>18</v>
      </c>
      <c r="F21" s="141">
        <v>0</v>
      </c>
      <c r="G21" s="121">
        <f t="shared" si="7"/>
        <v>0</v>
      </c>
      <c r="H21" s="126">
        <v>0</v>
      </c>
      <c r="I21" s="121">
        <f t="shared" si="8"/>
        <v>0</v>
      </c>
      <c r="J21" s="126">
        <v>0</v>
      </c>
      <c r="K21" s="121">
        <f t="shared" si="9"/>
        <v>0</v>
      </c>
      <c r="L21" s="126">
        <v>0</v>
      </c>
      <c r="M21" s="121">
        <f t="shared" si="10"/>
        <v>0</v>
      </c>
      <c r="N21" s="126">
        <v>0</v>
      </c>
      <c r="O21" s="121">
        <f t="shared" si="11"/>
        <v>0</v>
      </c>
      <c r="P21" s="122">
        <f t="shared" si="12"/>
        <v>0</v>
      </c>
      <c r="Q21" s="6"/>
      <c r="R21" s="6"/>
      <c r="T21" s="211">
        <v>29</v>
      </c>
    </row>
    <row r="22" spans="1:21" s="180" customFormat="1" ht="51">
      <c r="A22" s="7"/>
      <c r="B22" s="2">
        <f t="shared" si="13"/>
        <v>3</v>
      </c>
      <c r="C22" s="3" t="s">
        <v>269</v>
      </c>
      <c r="D22" s="9" t="s">
        <v>226</v>
      </c>
      <c r="E22" s="24" t="s">
        <v>18</v>
      </c>
      <c r="F22" s="141">
        <v>0</v>
      </c>
      <c r="G22" s="121">
        <f t="shared" si="7"/>
        <v>0</v>
      </c>
      <c r="H22" s="126">
        <v>0</v>
      </c>
      <c r="I22" s="121">
        <f t="shared" si="8"/>
        <v>0</v>
      </c>
      <c r="J22" s="126">
        <v>0</v>
      </c>
      <c r="K22" s="121">
        <f t="shared" si="9"/>
        <v>0</v>
      </c>
      <c r="L22" s="126">
        <v>0</v>
      </c>
      <c r="M22" s="121">
        <f t="shared" si="10"/>
        <v>0</v>
      </c>
      <c r="N22" s="126">
        <v>0</v>
      </c>
      <c r="O22" s="121">
        <f t="shared" si="11"/>
        <v>0</v>
      </c>
      <c r="P22" s="122">
        <f t="shared" si="12"/>
        <v>0</v>
      </c>
      <c r="Q22" s="6"/>
      <c r="R22" s="6"/>
      <c r="T22" s="211">
        <v>1</v>
      </c>
    </row>
    <row r="23" spans="1:21" s="180" customFormat="1" ht="76.5">
      <c r="A23" s="7"/>
      <c r="B23" s="2">
        <f t="shared" si="13"/>
        <v>4</v>
      </c>
      <c r="C23" s="25" t="s">
        <v>227</v>
      </c>
      <c r="D23" s="26"/>
      <c r="E23" s="129" t="s">
        <v>17</v>
      </c>
      <c r="F23" s="141">
        <v>0</v>
      </c>
      <c r="G23" s="121">
        <f t="shared" si="7"/>
        <v>0</v>
      </c>
      <c r="H23" s="126">
        <v>0</v>
      </c>
      <c r="I23" s="121">
        <f t="shared" si="8"/>
        <v>0</v>
      </c>
      <c r="J23" s="126">
        <v>0</v>
      </c>
      <c r="K23" s="121">
        <f t="shared" si="9"/>
        <v>0</v>
      </c>
      <c r="L23" s="126">
        <v>0</v>
      </c>
      <c r="M23" s="121">
        <f t="shared" si="10"/>
        <v>0</v>
      </c>
      <c r="N23" s="126">
        <v>0</v>
      </c>
      <c r="O23" s="121">
        <f t="shared" si="11"/>
        <v>0</v>
      </c>
      <c r="P23" s="122">
        <f t="shared" si="12"/>
        <v>0</v>
      </c>
      <c r="Q23" s="6"/>
      <c r="R23" s="6"/>
      <c r="T23" s="216">
        <v>2.5</v>
      </c>
    </row>
    <row r="24" spans="1:21" s="180" customFormat="1" ht="42" customHeight="1">
      <c r="A24" s="7"/>
      <c r="B24" s="2">
        <f t="shared" si="13"/>
        <v>5</v>
      </c>
      <c r="C24" s="3" t="s">
        <v>175</v>
      </c>
      <c r="D24" s="9" t="s">
        <v>460</v>
      </c>
      <c r="E24" s="24" t="s">
        <v>18</v>
      </c>
      <c r="F24" s="141">
        <v>0</v>
      </c>
      <c r="G24" s="121">
        <f t="shared" si="7"/>
        <v>0</v>
      </c>
      <c r="H24" s="126">
        <v>0</v>
      </c>
      <c r="I24" s="121">
        <f t="shared" si="8"/>
        <v>0</v>
      </c>
      <c r="J24" s="126">
        <v>0</v>
      </c>
      <c r="K24" s="121">
        <f t="shared" si="9"/>
        <v>0</v>
      </c>
      <c r="L24" s="126">
        <v>0</v>
      </c>
      <c r="M24" s="121">
        <f t="shared" si="10"/>
        <v>0</v>
      </c>
      <c r="N24" s="126">
        <v>0</v>
      </c>
      <c r="O24" s="121">
        <f t="shared" si="11"/>
        <v>0</v>
      </c>
      <c r="P24" s="122">
        <f t="shared" si="12"/>
        <v>0</v>
      </c>
      <c r="Q24" s="6"/>
      <c r="R24" s="6"/>
      <c r="T24" s="216">
        <v>27</v>
      </c>
    </row>
    <row r="25" spans="1:21" s="180" customFormat="1" ht="51">
      <c r="A25" s="7"/>
      <c r="B25" s="2">
        <f t="shared" si="13"/>
        <v>6</v>
      </c>
      <c r="C25" s="3" t="s">
        <v>176</v>
      </c>
      <c r="D25" s="9" t="s">
        <v>639</v>
      </c>
      <c r="E25" s="24" t="s">
        <v>18</v>
      </c>
      <c r="F25" s="141">
        <v>0</v>
      </c>
      <c r="G25" s="121">
        <f t="shared" si="7"/>
        <v>0</v>
      </c>
      <c r="H25" s="126">
        <v>0</v>
      </c>
      <c r="I25" s="121">
        <f t="shared" si="8"/>
        <v>0</v>
      </c>
      <c r="J25" s="126">
        <v>0</v>
      </c>
      <c r="K25" s="121">
        <f t="shared" si="9"/>
        <v>0</v>
      </c>
      <c r="L25" s="126">
        <v>0</v>
      </c>
      <c r="M25" s="121">
        <f t="shared" si="10"/>
        <v>0</v>
      </c>
      <c r="N25" s="126">
        <v>0</v>
      </c>
      <c r="O25" s="121">
        <f t="shared" si="11"/>
        <v>0</v>
      </c>
      <c r="P25" s="122">
        <f t="shared" si="12"/>
        <v>0</v>
      </c>
      <c r="Q25" s="6"/>
      <c r="R25" s="6"/>
      <c r="T25" s="211">
        <v>23</v>
      </c>
    </row>
    <row r="26" spans="1:21" s="180" customFormat="1" ht="51">
      <c r="A26" s="7"/>
      <c r="B26" s="44">
        <f t="shared" si="13"/>
        <v>7</v>
      </c>
      <c r="C26" s="3" t="s">
        <v>177</v>
      </c>
      <c r="D26" s="9" t="s">
        <v>461</v>
      </c>
      <c r="E26" s="24" t="s">
        <v>18</v>
      </c>
      <c r="F26" s="141">
        <v>0</v>
      </c>
      <c r="G26" s="121">
        <f t="shared" si="7"/>
        <v>0</v>
      </c>
      <c r="H26" s="126">
        <v>0</v>
      </c>
      <c r="I26" s="121">
        <f t="shared" si="8"/>
        <v>0</v>
      </c>
      <c r="J26" s="126">
        <v>0</v>
      </c>
      <c r="K26" s="121">
        <f t="shared" si="9"/>
        <v>0</v>
      </c>
      <c r="L26" s="126">
        <v>0</v>
      </c>
      <c r="M26" s="121">
        <f t="shared" si="10"/>
        <v>0</v>
      </c>
      <c r="N26" s="126">
        <v>0</v>
      </c>
      <c r="O26" s="121">
        <f t="shared" si="11"/>
        <v>0</v>
      </c>
      <c r="P26" s="122">
        <f t="shared" si="12"/>
        <v>0</v>
      </c>
      <c r="Q26" s="6"/>
      <c r="R26" s="6"/>
      <c r="T26" s="211">
        <v>1</v>
      </c>
    </row>
    <row r="27" spans="1:21" s="258" customFormat="1">
      <c r="A27" s="7"/>
      <c r="B27" s="2">
        <f t="shared" si="13"/>
        <v>8</v>
      </c>
      <c r="C27" s="2" t="s">
        <v>544</v>
      </c>
      <c r="D27" s="260" t="s">
        <v>543</v>
      </c>
      <c r="E27" s="261" t="s">
        <v>18</v>
      </c>
      <c r="F27" s="141">
        <v>0</v>
      </c>
      <c r="G27" s="158">
        <f t="shared" si="7"/>
        <v>0</v>
      </c>
      <c r="H27" s="141">
        <v>0</v>
      </c>
      <c r="I27" s="142">
        <f t="shared" si="8"/>
        <v>0</v>
      </c>
      <c r="J27" s="141">
        <v>0</v>
      </c>
      <c r="K27" s="142">
        <f t="shared" si="9"/>
        <v>0</v>
      </c>
      <c r="L27" s="141">
        <v>0</v>
      </c>
      <c r="M27" s="142">
        <f t="shared" si="10"/>
        <v>0</v>
      </c>
      <c r="N27" s="141">
        <v>0</v>
      </c>
      <c r="O27" s="142">
        <f t="shared" si="11"/>
        <v>0</v>
      </c>
      <c r="P27" s="170">
        <f t="shared" si="12"/>
        <v>0</v>
      </c>
      <c r="Q27" s="6"/>
      <c r="R27" s="6"/>
      <c r="T27" s="211">
        <v>27</v>
      </c>
    </row>
    <row r="28" spans="1:21" s="258" customFormat="1">
      <c r="A28" s="7"/>
      <c r="B28" s="2">
        <f t="shared" si="13"/>
        <v>9</v>
      </c>
      <c r="C28" s="2" t="s">
        <v>544</v>
      </c>
      <c r="D28" s="260" t="s">
        <v>545</v>
      </c>
      <c r="E28" s="261" t="s">
        <v>18</v>
      </c>
      <c r="F28" s="141">
        <v>0</v>
      </c>
      <c r="G28" s="158">
        <f t="shared" si="7"/>
        <v>0</v>
      </c>
      <c r="H28" s="141">
        <v>0</v>
      </c>
      <c r="I28" s="142">
        <f t="shared" si="8"/>
        <v>0</v>
      </c>
      <c r="J28" s="141">
        <v>0</v>
      </c>
      <c r="K28" s="142">
        <f t="shared" si="9"/>
        <v>0</v>
      </c>
      <c r="L28" s="141">
        <v>0</v>
      </c>
      <c r="M28" s="142">
        <f t="shared" si="10"/>
        <v>0</v>
      </c>
      <c r="N28" s="141">
        <v>0</v>
      </c>
      <c r="O28" s="142">
        <f t="shared" si="11"/>
        <v>0</v>
      </c>
      <c r="P28" s="170">
        <f t="shared" si="12"/>
        <v>0</v>
      </c>
      <c r="Q28" s="6"/>
      <c r="R28" s="6"/>
      <c r="T28" s="211">
        <v>1</v>
      </c>
    </row>
    <row r="29" spans="1:21" s="258" customFormat="1">
      <c r="A29" s="7"/>
      <c r="B29" s="2">
        <f t="shared" si="13"/>
        <v>10</v>
      </c>
      <c r="C29" s="2" t="s">
        <v>544</v>
      </c>
      <c r="D29" s="260" t="s">
        <v>546</v>
      </c>
      <c r="E29" s="261" t="s">
        <v>18</v>
      </c>
      <c r="F29" s="141">
        <v>0</v>
      </c>
      <c r="G29" s="158">
        <f t="shared" si="7"/>
        <v>0</v>
      </c>
      <c r="H29" s="141">
        <v>0</v>
      </c>
      <c r="I29" s="142">
        <f t="shared" si="8"/>
        <v>0</v>
      </c>
      <c r="J29" s="141">
        <v>0</v>
      </c>
      <c r="K29" s="142">
        <f t="shared" si="9"/>
        <v>0</v>
      </c>
      <c r="L29" s="141">
        <v>0</v>
      </c>
      <c r="M29" s="142">
        <f t="shared" si="10"/>
        <v>0</v>
      </c>
      <c r="N29" s="141">
        <v>0</v>
      </c>
      <c r="O29" s="142">
        <f t="shared" si="11"/>
        <v>0</v>
      </c>
      <c r="P29" s="170">
        <f t="shared" si="12"/>
        <v>0</v>
      </c>
      <c r="Q29" s="6"/>
      <c r="R29" s="6"/>
      <c r="T29" s="211">
        <v>1</v>
      </c>
    </row>
    <row r="30" spans="1:21" s="258" customFormat="1">
      <c r="A30" s="7"/>
      <c r="B30" s="2">
        <f t="shared" si="13"/>
        <v>11</v>
      </c>
      <c r="C30" s="2" t="s">
        <v>544</v>
      </c>
      <c r="D30" s="260" t="s">
        <v>547</v>
      </c>
      <c r="E30" s="261" t="s">
        <v>18</v>
      </c>
      <c r="F30" s="141">
        <v>0</v>
      </c>
      <c r="G30" s="158">
        <f t="shared" si="7"/>
        <v>0</v>
      </c>
      <c r="H30" s="141">
        <v>0</v>
      </c>
      <c r="I30" s="142">
        <f t="shared" si="8"/>
        <v>0</v>
      </c>
      <c r="J30" s="141">
        <v>0</v>
      </c>
      <c r="K30" s="142">
        <f t="shared" si="9"/>
        <v>0</v>
      </c>
      <c r="L30" s="141">
        <v>0</v>
      </c>
      <c r="M30" s="142">
        <f t="shared" si="10"/>
        <v>0</v>
      </c>
      <c r="N30" s="141">
        <v>0</v>
      </c>
      <c r="O30" s="142">
        <f t="shared" si="11"/>
        <v>0</v>
      </c>
      <c r="P30" s="170">
        <f t="shared" si="12"/>
        <v>0</v>
      </c>
      <c r="Q30" s="6"/>
      <c r="R30" s="6"/>
      <c r="T30" s="211">
        <v>0</v>
      </c>
    </row>
    <row r="31" spans="1:21" s="180" customFormat="1" ht="51.75" thickBot="1">
      <c r="A31" s="7"/>
      <c r="B31" s="130">
        <f>B26+1</f>
        <v>8</v>
      </c>
      <c r="C31" s="18" t="s">
        <v>261</v>
      </c>
      <c r="D31" s="131"/>
      <c r="E31" s="219" t="s">
        <v>20</v>
      </c>
      <c r="F31" s="127">
        <v>0</v>
      </c>
      <c r="G31" s="124">
        <f t="shared" si="7"/>
        <v>0</v>
      </c>
      <c r="H31" s="127">
        <v>0</v>
      </c>
      <c r="I31" s="124">
        <f t="shared" si="8"/>
        <v>0</v>
      </c>
      <c r="J31" s="127">
        <v>0</v>
      </c>
      <c r="K31" s="124">
        <f t="shared" si="9"/>
        <v>0</v>
      </c>
      <c r="L31" s="127">
        <v>0</v>
      </c>
      <c r="M31" s="124">
        <f t="shared" si="10"/>
        <v>0</v>
      </c>
      <c r="N31" s="127">
        <v>0</v>
      </c>
      <c r="O31" s="124">
        <f t="shared" si="11"/>
        <v>0</v>
      </c>
      <c r="P31" s="125">
        <f t="shared" si="12"/>
        <v>0</v>
      </c>
      <c r="Q31" s="6"/>
      <c r="R31" s="6"/>
      <c r="T31" s="209">
        <v>1</v>
      </c>
    </row>
    <row r="32" spans="1:21" s="179" customFormat="1" ht="12.75" customHeight="1">
      <c r="A32" s="23"/>
      <c r="B32" s="309" t="s">
        <v>271</v>
      </c>
      <c r="C32" s="310"/>
      <c r="D32" s="311"/>
      <c r="E32" s="41" t="s">
        <v>20</v>
      </c>
      <c r="F32" s="214"/>
      <c r="G32" s="121"/>
      <c r="H32" s="126"/>
      <c r="I32" s="121"/>
      <c r="J32" s="126"/>
      <c r="K32" s="121"/>
      <c r="L32" s="126"/>
      <c r="M32" s="121"/>
      <c r="N32" s="126"/>
      <c r="O32" s="121"/>
      <c r="P32" s="221"/>
      <c r="Q32" s="6"/>
      <c r="R32" s="6">
        <f>P32*Q32</f>
        <v>0</v>
      </c>
      <c r="T32" s="218">
        <v>1</v>
      </c>
      <c r="U32" s="6">
        <f>Q32*T32</f>
        <v>0</v>
      </c>
    </row>
    <row r="33" spans="1:21" s="179" customFormat="1" ht="165.75">
      <c r="A33" s="23"/>
      <c r="B33" s="2">
        <v>1</v>
      </c>
      <c r="C33" s="3" t="s">
        <v>276</v>
      </c>
      <c r="D33" s="9"/>
      <c r="E33" s="24" t="s">
        <v>20</v>
      </c>
      <c r="F33" s="141">
        <v>0</v>
      </c>
      <c r="G33" s="121">
        <f t="shared" ref="G33:G44" si="14">F33*4</f>
        <v>0</v>
      </c>
      <c r="H33" s="126">
        <v>0</v>
      </c>
      <c r="I33" s="121">
        <f t="shared" ref="I33:I44" si="15">H33*2</f>
        <v>0</v>
      </c>
      <c r="J33" s="126">
        <v>0</v>
      </c>
      <c r="K33" s="121">
        <f t="shared" ref="K33:K44" si="16">J33*3</f>
        <v>0</v>
      </c>
      <c r="L33" s="126">
        <v>0</v>
      </c>
      <c r="M33" s="121">
        <f t="shared" ref="M33:M44" si="17">L33</f>
        <v>0</v>
      </c>
      <c r="N33" s="126">
        <v>0</v>
      </c>
      <c r="O33" s="121">
        <f t="shared" ref="O33:O44" si="18">N33</f>
        <v>0</v>
      </c>
      <c r="P33" s="220">
        <f t="shared" ref="P33:P44" si="19">G33+I33+K33+M33+O33</f>
        <v>0</v>
      </c>
      <c r="Q33" s="6"/>
      <c r="R33" s="6"/>
      <c r="T33" s="211">
        <v>1</v>
      </c>
    </row>
    <row r="34" spans="1:21" s="180" customFormat="1" ht="51">
      <c r="A34" s="7"/>
      <c r="B34" s="2">
        <f t="shared" ref="B34:B43" si="20">(B33+1)</f>
        <v>2</v>
      </c>
      <c r="C34" s="3" t="s">
        <v>268</v>
      </c>
      <c r="D34" s="9" t="s">
        <v>174</v>
      </c>
      <c r="E34" s="24" t="s">
        <v>18</v>
      </c>
      <c r="F34" s="141">
        <v>0</v>
      </c>
      <c r="G34" s="121">
        <f t="shared" si="14"/>
        <v>0</v>
      </c>
      <c r="H34" s="126">
        <v>0</v>
      </c>
      <c r="I34" s="121">
        <f t="shared" si="15"/>
        <v>0</v>
      </c>
      <c r="J34" s="126">
        <v>0</v>
      </c>
      <c r="K34" s="121">
        <f t="shared" si="16"/>
        <v>0</v>
      </c>
      <c r="L34" s="126">
        <v>0</v>
      </c>
      <c r="M34" s="121">
        <f t="shared" si="17"/>
        <v>0</v>
      </c>
      <c r="N34" s="126">
        <v>0</v>
      </c>
      <c r="O34" s="121">
        <f t="shared" si="18"/>
        <v>0</v>
      </c>
      <c r="P34" s="122">
        <f t="shared" si="19"/>
        <v>0</v>
      </c>
      <c r="Q34" s="6"/>
      <c r="R34" s="6"/>
      <c r="T34" s="211">
        <v>2</v>
      </c>
    </row>
    <row r="35" spans="1:21" s="180" customFormat="1" ht="51">
      <c r="A35" s="7"/>
      <c r="B35" s="2">
        <f t="shared" si="20"/>
        <v>3</v>
      </c>
      <c r="C35" s="3" t="s">
        <v>267</v>
      </c>
      <c r="D35" s="9" t="s">
        <v>174</v>
      </c>
      <c r="E35" s="24" t="s">
        <v>18</v>
      </c>
      <c r="F35" s="141">
        <v>0</v>
      </c>
      <c r="G35" s="121">
        <f t="shared" si="14"/>
        <v>0</v>
      </c>
      <c r="H35" s="126">
        <v>0</v>
      </c>
      <c r="I35" s="121">
        <f t="shared" si="15"/>
        <v>0</v>
      </c>
      <c r="J35" s="126">
        <v>0</v>
      </c>
      <c r="K35" s="121">
        <f t="shared" si="16"/>
        <v>0</v>
      </c>
      <c r="L35" s="126">
        <v>0</v>
      </c>
      <c r="M35" s="121">
        <f t="shared" si="17"/>
        <v>0</v>
      </c>
      <c r="N35" s="126">
        <v>0</v>
      </c>
      <c r="O35" s="121">
        <f t="shared" si="18"/>
        <v>0</v>
      </c>
      <c r="P35" s="122">
        <f t="shared" si="19"/>
        <v>0</v>
      </c>
      <c r="Q35" s="6"/>
      <c r="R35" s="6"/>
      <c r="T35" s="211">
        <v>27</v>
      </c>
    </row>
    <row r="36" spans="1:21" s="180" customFormat="1" ht="76.5">
      <c r="A36" s="7"/>
      <c r="B36" s="2">
        <f t="shared" si="20"/>
        <v>4</v>
      </c>
      <c r="C36" s="25" t="s">
        <v>227</v>
      </c>
      <c r="D36" s="26"/>
      <c r="E36" s="129" t="s">
        <v>17</v>
      </c>
      <c r="F36" s="141">
        <v>0</v>
      </c>
      <c r="G36" s="121">
        <f t="shared" si="14"/>
        <v>0</v>
      </c>
      <c r="H36" s="126">
        <v>0</v>
      </c>
      <c r="I36" s="121">
        <f t="shared" si="15"/>
        <v>0</v>
      </c>
      <c r="J36" s="126">
        <v>0</v>
      </c>
      <c r="K36" s="121">
        <f t="shared" si="16"/>
        <v>0</v>
      </c>
      <c r="L36" s="126">
        <v>0</v>
      </c>
      <c r="M36" s="121">
        <f t="shared" si="17"/>
        <v>0</v>
      </c>
      <c r="N36" s="126">
        <v>0</v>
      </c>
      <c r="O36" s="121">
        <f t="shared" si="18"/>
        <v>0</v>
      </c>
      <c r="P36" s="122">
        <f t="shared" si="19"/>
        <v>0</v>
      </c>
      <c r="Q36" s="6"/>
      <c r="R36" s="6"/>
      <c r="T36" s="216">
        <v>2.5</v>
      </c>
    </row>
    <row r="37" spans="1:21" s="180" customFormat="1" ht="42" customHeight="1">
      <c r="A37" s="7"/>
      <c r="B37" s="2">
        <f t="shared" si="20"/>
        <v>5</v>
      </c>
      <c r="C37" s="3" t="s">
        <v>175</v>
      </c>
      <c r="D37" s="9" t="s">
        <v>460</v>
      </c>
      <c r="E37" s="24" t="s">
        <v>18</v>
      </c>
      <c r="F37" s="141">
        <v>0</v>
      </c>
      <c r="G37" s="121">
        <f t="shared" si="14"/>
        <v>0</v>
      </c>
      <c r="H37" s="126">
        <v>0</v>
      </c>
      <c r="I37" s="121">
        <f t="shared" si="15"/>
        <v>0</v>
      </c>
      <c r="J37" s="126">
        <v>0</v>
      </c>
      <c r="K37" s="121">
        <f t="shared" si="16"/>
        <v>0</v>
      </c>
      <c r="L37" s="126">
        <v>0</v>
      </c>
      <c r="M37" s="121">
        <f t="shared" si="17"/>
        <v>0</v>
      </c>
      <c r="N37" s="126">
        <v>0</v>
      </c>
      <c r="O37" s="121">
        <f t="shared" si="18"/>
        <v>0</v>
      </c>
      <c r="P37" s="122">
        <f t="shared" si="19"/>
        <v>0</v>
      </c>
      <c r="Q37" s="6"/>
      <c r="R37" s="6"/>
      <c r="T37" s="216">
        <v>27</v>
      </c>
    </row>
    <row r="38" spans="1:21" s="180" customFormat="1" ht="51">
      <c r="A38" s="7"/>
      <c r="B38" s="2">
        <f t="shared" si="20"/>
        <v>6</v>
      </c>
      <c r="C38" s="3" t="s">
        <v>176</v>
      </c>
      <c r="D38" s="9" t="s">
        <v>639</v>
      </c>
      <c r="E38" s="24" t="s">
        <v>18</v>
      </c>
      <c r="F38" s="141">
        <v>0</v>
      </c>
      <c r="G38" s="121">
        <f t="shared" si="14"/>
        <v>0</v>
      </c>
      <c r="H38" s="126">
        <v>0</v>
      </c>
      <c r="I38" s="121">
        <f t="shared" si="15"/>
        <v>0</v>
      </c>
      <c r="J38" s="126">
        <v>0</v>
      </c>
      <c r="K38" s="121">
        <f t="shared" si="16"/>
        <v>0</v>
      </c>
      <c r="L38" s="126">
        <v>0</v>
      </c>
      <c r="M38" s="121">
        <f t="shared" si="17"/>
        <v>0</v>
      </c>
      <c r="N38" s="126">
        <v>0</v>
      </c>
      <c r="O38" s="121">
        <f t="shared" si="18"/>
        <v>0</v>
      </c>
      <c r="P38" s="122">
        <f t="shared" si="19"/>
        <v>0</v>
      </c>
      <c r="Q38" s="6"/>
      <c r="R38" s="6"/>
      <c r="T38" s="211">
        <v>24</v>
      </c>
    </row>
    <row r="39" spans="1:21" s="180" customFormat="1" ht="51">
      <c r="A39" s="7"/>
      <c r="B39" s="44">
        <f t="shared" si="20"/>
        <v>7</v>
      </c>
      <c r="C39" s="3" t="s">
        <v>177</v>
      </c>
      <c r="D39" s="9" t="s">
        <v>461</v>
      </c>
      <c r="E39" s="24" t="s">
        <v>18</v>
      </c>
      <c r="F39" s="141">
        <v>0</v>
      </c>
      <c r="G39" s="121">
        <f t="shared" si="14"/>
        <v>0</v>
      </c>
      <c r="H39" s="126">
        <v>0</v>
      </c>
      <c r="I39" s="121">
        <f t="shared" si="15"/>
        <v>0</v>
      </c>
      <c r="J39" s="126">
        <v>0</v>
      </c>
      <c r="K39" s="121">
        <f t="shared" si="16"/>
        <v>0</v>
      </c>
      <c r="L39" s="126">
        <v>0</v>
      </c>
      <c r="M39" s="121">
        <f t="shared" si="17"/>
        <v>0</v>
      </c>
      <c r="N39" s="126">
        <v>0</v>
      </c>
      <c r="O39" s="121">
        <f t="shared" si="18"/>
        <v>0</v>
      </c>
      <c r="P39" s="122">
        <f t="shared" si="19"/>
        <v>0</v>
      </c>
      <c r="Q39" s="6"/>
      <c r="R39" s="6"/>
      <c r="T39" s="211">
        <v>1</v>
      </c>
    </row>
    <row r="40" spans="1:21" s="258" customFormat="1">
      <c r="A40" s="7"/>
      <c r="B40" s="2">
        <f t="shared" si="20"/>
        <v>8</v>
      </c>
      <c r="C40" s="2" t="s">
        <v>544</v>
      </c>
      <c r="D40" s="260" t="s">
        <v>543</v>
      </c>
      <c r="E40" s="261" t="s">
        <v>18</v>
      </c>
      <c r="F40" s="141">
        <v>0</v>
      </c>
      <c r="G40" s="158">
        <f t="shared" si="14"/>
        <v>0</v>
      </c>
      <c r="H40" s="141">
        <v>0</v>
      </c>
      <c r="I40" s="142">
        <f t="shared" si="15"/>
        <v>0</v>
      </c>
      <c r="J40" s="141">
        <v>0</v>
      </c>
      <c r="K40" s="142">
        <f t="shared" si="16"/>
        <v>0</v>
      </c>
      <c r="L40" s="141">
        <v>0</v>
      </c>
      <c r="M40" s="142">
        <f t="shared" si="17"/>
        <v>0</v>
      </c>
      <c r="N40" s="141">
        <v>0</v>
      </c>
      <c r="O40" s="142">
        <f t="shared" si="18"/>
        <v>0</v>
      </c>
      <c r="P40" s="170">
        <f t="shared" si="19"/>
        <v>0</v>
      </c>
      <c r="Q40" s="6"/>
      <c r="R40" s="6"/>
      <c r="T40" s="211">
        <v>27</v>
      </c>
    </row>
    <row r="41" spans="1:21" s="258" customFormat="1">
      <c r="A41" s="7"/>
      <c r="B41" s="2">
        <f t="shared" si="20"/>
        <v>9</v>
      </c>
      <c r="C41" s="2" t="s">
        <v>544</v>
      </c>
      <c r="D41" s="260" t="s">
        <v>545</v>
      </c>
      <c r="E41" s="261" t="s">
        <v>18</v>
      </c>
      <c r="F41" s="141">
        <v>0</v>
      </c>
      <c r="G41" s="158">
        <f t="shared" si="14"/>
        <v>0</v>
      </c>
      <c r="H41" s="141">
        <v>0</v>
      </c>
      <c r="I41" s="142">
        <f t="shared" si="15"/>
        <v>0</v>
      </c>
      <c r="J41" s="141">
        <v>0</v>
      </c>
      <c r="K41" s="142">
        <f t="shared" si="16"/>
        <v>0</v>
      </c>
      <c r="L41" s="141">
        <v>0</v>
      </c>
      <c r="M41" s="142">
        <f t="shared" si="17"/>
        <v>0</v>
      </c>
      <c r="N41" s="141">
        <v>0</v>
      </c>
      <c r="O41" s="142">
        <f t="shared" si="18"/>
        <v>0</v>
      </c>
      <c r="P41" s="170">
        <f t="shared" si="19"/>
        <v>0</v>
      </c>
      <c r="Q41" s="6"/>
      <c r="R41" s="6"/>
      <c r="T41" s="211">
        <v>1</v>
      </c>
    </row>
    <row r="42" spans="1:21" s="258" customFormat="1">
      <c r="A42" s="7"/>
      <c r="B42" s="2">
        <f t="shared" si="20"/>
        <v>10</v>
      </c>
      <c r="C42" s="2" t="s">
        <v>544</v>
      </c>
      <c r="D42" s="260" t="s">
        <v>546</v>
      </c>
      <c r="E42" s="261" t="s">
        <v>18</v>
      </c>
      <c r="F42" s="141">
        <v>0</v>
      </c>
      <c r="G42" s="158">
        <f t="shared" si="14"/>
        <v>0</v>
      </c>
      <c r="H42" s="141">
        <v>0</v>
      </c>
      <c r="I42" s="142">
        <f t="shared" si="15"/>
        <v>0</v>
      </c>
      <c r="J42" s="141">
        <v>0</v>
      </c>
      <c r="K42" s="142">
        <f t="shared" si="16"/>
        <v>0</v>
      </c>
      <c r="L42" s="141">
        <v>0</v>
      </c>
      <c r="M42" s="142">
        <f t="shared" si="17"/>
        <v>0</v>
      </c>
      <c r="N42" s="141">
        <v>0</v>
      </c>
      <c r="O42" s="142">
        <f t="shared" si="18"/>
        <v>0</v>
      </c>
      <c r="P42" s="170">
        <f t="shared" si="19"/>
        <v>0</v>
      </c>
      <c r="Q42" s="6"/>
      <c r="R42" s="6"/>
      <c r="T42" s="211">
        <v>0</v>
      </c>
    </row>
    <row r="43" spans="1:21" s="258" customFormat="1">
      <c r="A43" s="7"/>
      <c r="B43" s="2">
        <f t="shared" si="20"/>
        <v>11</v>
      </c>
      <c r="C43" s="2" t="s">
        <v>544</v>
      </c>
      <c r="D43" s="260" t="s">
        <v>547</v>
      </c>
      <c r="E43" s="261" t="s">
        <v>18</v>
      </c>
      <c r="F43" s="141">
        <v>0</v>
      </c>
      <c r="G43" s="158">
        <f t="shared" si="14"/>
        <v>0</v>
      </c>
      <c r="H43" s="141">
        <v>0</v>
      </c>
      <c r="I43" s="142">
        <f t="shared" si="15"/>
        <v>0</v>
      </c>
      <c r="J43" s="141">
        <v>0</v>
      </c>
      <c r="K43" s="142">
        <f t="shared" si="16"/>
        <v>0</v>
      </c>
      <c r="L43" s="141">
        <v>0</v>
      </c>
      <c r="M43" s="142">
        <f t="shared" si="17"/>
        <v>0</v>
      </c>
      <c r="N43" s="141">
        <v>0</v>
      </c>
      <c r="O43" s="142">
        <f t="shared" si="18"/>
        <v>0</v>
      </c>
      <c r="P43" s="170">
        <f t="shared" si="19"/>
        <v>0</v>
      </c>
      <c r="Q43" s="6"/>
      <c r="R43" s="6"/>
      <c r="T43" s="211">
        <v>0</v>
      </c>
    </row>
    <row r="44" spans="1:21" s="180" customFormat="1" ht="51.75" thickBot="1">
      <c r="A44" s="7"/>
      <c r="B44" s="130">
        <f>B39+1</f>
        <v>8</v>
      </c>
      <c r="C44" s="18" t="s">
        <v>261</v>
      </c>
      <c r="D44" s="131"/>
      <c r="E44" s="132" t="s">
        <v>20</v>
      </c>
      <c r="F44" s="127">
        <v>0</v>
      </c>
      <c r="G44" s="124">
        <f t="shared" si="14"/>
        <v>0</v>
      </c>
      <c r="H44" s="127">
        <v>0</v>
      </c>
      <c r="I44" s="124">
        <f t="shared" si="15"/>
        <v>0</v>
      </c>
      <c r="J44" s="127">
        <v>0</v>
      </c>
      <c r="K44" s="124">
        <f t="shared" si="16"/>
        <v>0</v>
      </c>
      <c r="L44" s="127">
        <v>0</v>
      </c>
      <c r="M44" s="124">
        <f t="shared" si="17"/>
        <v>0</v>
      </c>
      <c r="N44" s="127">
        <v>0</v>
      </c>
      <c r="O44" s="124">
        <f t="shared" si="18"/>
        <v>0</v>
      </c>
      <c r="P44" s="125">
        <f t="shared" si="19"/>
        <v>0</v>
      </c>
      <c r="Q44" s="6"/>
      <c r="R44" s="6"/>
      <c r="T44" s="209">
        <v>1</v>
      </c>
    </row>
    <row r="45" spans="1:21" s="179" customFormat="1" ht="12.75" customHeight="1">
      <c r="A45" s="23"/>
      <c r="B45" s="309" t="s">
        <v>272</v>
      </c>
      <c r="C45" s="310"/>
      <c r="D45" s="311"/>
      <c r="E45" s="41" t="s">
        <v>20</v>
      </c>
      <c r="F45" s="214"/>
      <c r="G45" s="121"/>
      <c r="H45" s="126"/>
      <c r="I45" s="121"/>
      <c r="J45" s="126"/>
      <c r="K45" s="121"/>
      <c r="L45" s="126"/>
      <c r="M45" s="121"/>
      <c r="N45" s="126"/>
      <c r="O45" s="121"/>
      <c r="P45" s="221"/>
      <c r="Q45" s="6"/>
      <c r="R45" s="6">
        <f>P45*Q45</f>
        <v>0</v>
      </c>
      <c r="T45" s="218">
        <v>2</v>
      </c>
      <c r="U45" s="6">
        <f>Q45*T45</f>
        <v>0</v>
      </c>
    </row>
    <row r="46" spans="1:21" s="179" customFormat="1" ht="178.5">
      <c r="A46" s="23"/>
      <c r="B46" s="2">
        <v>1</v>
      </c>
      <c r="C46" s="3" t="s">
        <v>277</v>
      </c>
      <c r="D46" s="9"/>
      <c r="E46" s="24" t="s">
        <v>20</v>
      </c>
      <c r="F46" s="141">
        <v>0</v>
      </c>
      <c r="G46" s="121">
        <f t="shared" ref="G46:G57" si="21">F46*4</f>
        <v>0</v>
      </c>
      <c r="H46" s="126">
        <v>0</v>
      </c>
      <c r="I46" s="121">
        <f t="shared" ref="I46:I57" si="22">H46*2</f>
        <v>0</v>
      </c>
      <c r="J46" s="126">
        <v>0</v>
      </c>
      <c r="K46" s="121">
        <f t="shared" ref="K46:K57" si="23">J46*3</f>
        <v>0</v>
      </c>
      <c r="L46" s="126">
        <v>0</v>
      </c>
      <c r="M46" s="121">
        <f t="shared" ref="M46:M57" si="24">L46</f>
        <v>0</v>
      </c>
      <c r="N46" s="126">
        <v>0</v>
      </c>
      <c r="O46" s="121">
        <f t="shared" ref="O46:O57" si="25">N46</f>
        <v>0</v>
      </c>
      <c r="P46" s="122">
        <f t="shared" ref="P46:P57" si="26">G46+I46+K46+M46+O46</f>
        <v>0</v>
      </c>
      <c r="Q46" s="6"/>
      <c r="R46" s="6"/>
      <c r="T46" s="211">
        <v>1</v>
      </c>
    </row>
    <row r="47" spans="1:21" s="180" customFormat="1" ht="51">
      <c r="A47" s="7"/>
      <c r="B47" s="2">
        <f t="shared" ref="B47:B56" si="27">(B46+1)</f>
        <v>2</v>
      </c>
      <c r="C47" s="3" t="s">
        <v>267</v>
      </c>
      <c r="D47" s="9" t="s">
        <v>174</v>
      </c>
      <c r="E47" s="24" t="s">
        <v>18</v>
      </c>
      <c r="F47" s="141">
        <v>0</v>
      </c>
      <c r="G47" s="121">
        <f t="shared" si="21"/>
        <v>0</v>
      </c>
      <c r="H47" s="126">
        <v>0</v>
      </c>
      <c r="I47" s="121">
        <f t="shared" si="22"/>
        <v>0</v>
      </c>
      <c r="J47" s="126">
        <v>0</v>
      </c>
      <c r="K47" s="121">
        <f t="shared" si="23"/>
        <v>0</v>
      </c>
      <c r="L47" s="126">
        <v>0</v>
      </c>
      <c r="M47" s="121">
        <f t="shared" si="24"/>
        <v>0</v>
      </c>
      <c r="N47" s="126">
        <v>0</v>
      </c>
      <c r="O47" s="121">
        <f t="shared" si="25"/>
        <v>0</v>
      </c>
      <c r="P47" s="122">
        <f t="shared" si="26"/>
        <v>0</v>
      </c>
      <c r="Q47" s="6"/>
      <c r="R47" s="6"/>
      <c r="T47" s="211">
        <v>32</v>
      </c>
    </row>
    <row r="48" spans="1:21" s="180" customFormat="1" ht="51">
      <c r="A48" s="7"/>
      <c r="B48" s="2">
        <f t="shared" si="27"/>
        <v>3</v>
      </c>
      <c r="C48" s="3" t="s">
        <v>269</v>
      </c>
      <c r="D48" s="9" t="s">
        <v>226</v>
      </c>
      <c r="E48" s="24" t="s">
        <v>18</v>
      </c>
      <c r="F48" s="141">
        <v>0</v>
      </c>
      <c r="G48" s="121">
        <f t="shared" si="21"/>
        <v>0</v>
      </c>
      <c r="H48" s="126">
        <v>0</v>
      </c>
      <c r="I48" s="121">
        <f t="shared" si="22"/>
        <v>0</v>
      </c>
      <c r="J48" s="126">
        <v>0</v>
      </c>
      <c r="K48" s="121">
        <f t="shared" si="23"/>
        <v>0</v>
      </c>
      <c r="L48" s="126">
        <v>0</v>
      </c>
      <c r="M48" s="121">
        <f t="shared" si="24"/>
        <v>0</v>
      </c>
      <c r="N48" s="126">
        <v>0</v>
      </c>
      <c r="O48" s="121">
        <f t="shared" si="25"/>
        <v>0</v>
      </c>
      <c r="P48" s="122">
        <f t="shared" si="26"/>
        <v>0</v>
      </c>
      <c r="Q48" s="6"/>
      <c r="R48" s="6"/>
      <c r="T48" s="211">
        <v>1</v>
      </c>
    </row>
    <row r="49" spans="1:21" s="180" customFormat="1" ht="76.5">
      <c r="A49" s="7"/>
      <c r="B49" s="2">
        <f t="shared" si="27"/>
        <v>4</v>
      </c>
      <c r="C49" s="25" t="s">
        <v>227</v>
      </c>
      <c r="D49" s="26"/>
      <c r="E49" s="129" t="s">
        <v>17</v>
      </c>
      <c r="F49" s="141">
        <v>0</v>
      </c>
      <c r="G49" s="121">
        <f t="shared" si="21"/>
        <v>0</v>
      </c>
      <c r="H49" s="126">
        <v>0</v>
      </c>
      <c r="I49" s="121">
        <f t="shared" si="22"/>
        <v>0</v>
      </c>
      <c r="J49" s="126">
        <v>0</v>
      </c>
      <c r="K49" s="121">
        <f t="shared" si="23"/>
        <v>0</v>
      </c>
      <c r="L49" s="126">
        <v>0</v>
      </c>
      <c r="M49" s="121">
        <f t="shared" si="24"/>
        <v>0</v>
      </c>
      <c r="N49" s="126">
        <v>0</v>
      </c>
      <c r="O49" s="121">
        <f t="shared" si="25"/>
        <v>0</v>
      </c>
      <c r="P49" s="122">
        <f t="shared" si="26"/>
        <v>0</v>
      </c>
      <c r="Q49" s="6"/>
      <c r="R49" s="6"/>
      <c r="T49" s="216">
        <v>3</v>
      </c>
    </row>
    <row r="50" spans="1:21" s="180" customFormat="1" ht="42" customHeight="1">
      <c r="A50" s="7"/>
      <c r="B50" s="2">
        <f t="shared" si="27"/>
        <v>5</v>
      </c>
      <c r="C50" s="3" t="s">
        <v>175</v>
      </c>
      <c r="D50" s="9" t="s">
        <v>460</v>
      </c>
      <c r="E50" s="24" t="s">
        <v>18</v>
      </c>
      <c r="F50" s="141">
        <v>0</v>
      </c>
      <c r="G50" s="121">
        <f t="shared" si="21"/>
        <v>0</v>
      </c>
      <c r="H50" s="126">
        <v>0</v>
      </c>
      <c r="I50" s="121">
        <f t="shared" si="22"/>
        <v>0</v>
      </c>
      <c r="J50" s="126">
        <v>0</v>
      </c>
      <c r="K50" s="121">
        <f t="shared" si="23"/>
        <v>0</v>
      </c>
      <c r="L50" s="126">
        <v>0</v>
      </c>
      <c r="M50" s="121">
        <f t="shared" si="24"/>
        <v>0</v>
      </c>
      <c r="N50" s="126">
        <v>0</v>
      </c>
      <c r="O50" s="121">
        <f t="shared" si="25"/>
        <v>0</v>
      </c>
      <c r="P50" s="122">
        <f t="shared" si="26"/>
        <v>0</v>
      </c>
      <c r="Q50" s="6"/>
      <c r="R50" s="6"/>
      <c r="T50" s="216">
        <v>30</v>
      </c>
    </row>
    <row r="51" spans="1:21" s="180" customFormat="1" ht="51">
      <c r="A51" s="7"/>
      <c r="B51" s="2">
        <f t="shared" si="27"/>
        <v>6</v>
      </c>
      <c r="C51" s="3" t="s">
        <v>176</v>
      </c>
      <c r="D51" s="9" t="s">
        <v>639</v>
      </c>
      <c r="E51" s="24" t="s">
        <v>18</v>
      </c>
      <c r="F51" s="141">
        <v>0</v>
      </c>
      <c r="G51" s="121">
        <f t="shared" si="21"/>
        <v>0</v>
      </c>
      <c r="H51" s="126">
        <v>0</v>
      </c>
      <c r="I51" s="121">
        <f t="shared" si="22"/>
        <v>0</v>
      </c>
      <c r="J51" s="126">
        <v>0</v>
      </c>
      <c r="K51" s="121">
        <f t="shared" si="23"/>
        <v>0</v>
      </c>
      <c r="L51" s="126">
        <v>0</v>
      </c>
      <c r="M51" s="121">
        <f t="shared" si="24"/>
        <v>0</v>
      </c>
      <c r="N51" s="126">
        <v>0</v>
      </c>
      <c r="O51" s="121">
        <f t="shared" si="25"/>
        <v>0</v>
      </c>
      <c r="P51" s="122">
        <f t="shared" si="26"/>
        <v>0</v>
      </c>
      <c r="Q51" s="6"/>
      <c r="R51" s="6"/>
      <c r="T51" s="211">
        <v>27</v>
      </c>
    </row>
    <row r="52" spans="1:21" s="180" customFormat="1" ht="51">
      <c r="A52" s="7"/>
      <c r="B52" s="44">
        <f t="shared" si="27"/>
        <v>7</v>
      </c>
      <c r="C52" s="3" t="s">
        <v>177</v>
      </c>
      <c r="D52" s="9" t="s">
        <v>461</v>
      </c>
      <c r="E52" s="24" t="s">
        <v>18</v>
      </c>
      <c r="F52" s="141">
        <v>0</v>
      </c>
      <c r="G52" s="121">
        <f t="shared" si="21"/>
        <v>0</v>
      </c>
      <c r="H52" s="126">
        <v>0</v>
      </c>
      <c r="I52" s="121">
        <f t="shared" si="22"/>
        <v>0</v>
      </c>
      <c r="J52" s="126">
        <v>0</v>
      </c>
      <c r="K52" s="121">
        <f t="shared" si="23"/>
        <v>0</v>
      </c>
      <c r="L52" s="126">
        <v>0</v>
      </c>
      <c r="M52" s="121">
        <f t="shared" si="24"/>
        <v>0</v>
      </c>
      <c r="N52" s="126">
        <v>0</v>
      </c>
      <c r="O52" s="121">
        <f t="shared" si="25"/>
        <v>0</v>
      </c>
      <c r="P52" s="122">
        <f t="shared" si="26"/>
        <v>0</v>
      </c>
      <c r="Q52" s="6"/>
      <c r="R52" s="6"/>
      <c r="T52" s="211">
        <v>1</v>
      </c>
    </row>
    <row r="53" spans="1:21" s="258" customFormat="1">
      <c r="A53" s="7"/>
      <c r="B53" s="2">
        <f t="shared" si="27"/>
        <v>8</v>
      </c>
      <c r="C53" s="2" t="s">
        <v>544</v>
      </c>
      <c r="D53" s="260" t="s">
        <v>543</v>
      </c>
      <c r="E53" s="261" t="s">
        <v>18</v>
      </c>
      <c r="F53" s="141">
        <v>0</v>
      </c>
      <c r="G53" s="158">
        <f t="shared" si="21"/>
        <v>0</v>
      </c>
      <c r="H53" s="141">
        <v>0</v>
      </c>
      <c r="I53" s="142">
        <f t="shared" si="22"/>
        <v>0</v>
      </c>
      <c r="J53" s="141">
        <v>0</v>
      </c>
      <c r="K53" s="142">
        <f t="shared" si="23"/>
        <v>0</v>
      </c>
      <c r="L53" s="141">
        <v>0</v>
      </c>
      <c r="M53" s="142">
        <f t="shared" si="24"/>
        <v>0</v>
      </c>
      <c r="N53" s="141">
        <v>0</v>
      </c>
      <c r="O53" s="142">
        <f t="shared" si="25"/>
        <v>0</v>
      </c>
      <c r="P53" s="170">
        <f t="shared" si="26"/>
        <v>0</v>
      </c>
      <c r="Q53" s="6"/>
      <c r="R53" s="6"/>
      <c r="T53" s="211">
        <v>27</v>
      </c>
    </row>
    <row r="54" spans="1:21" s="258" customFormat="1">
      <c r="A54" s="7"/>
      <c r="B54" s="2">
        <f t="shared" si="27"/>
        <v>9</v>
      </c>
      <c r="C54" s="2" t="s">
        <v>544</v>
      </c>
      <c r="D54" s="260" t="s">
        <v>545</v>
      </c>
      <c r="E54" s="261" t="s">
        <v>18</v>
      </c>
      <c r="F54" s="141">
        <v>0</v>
      </c>
      <c r="G54" s="158">
        <f t="shared" si="21"/>
        <v>0</v>
      </c>
      <c r="H54" s="141">
        <v>0</v>
      </c>
      <c r="I54" s="142">
        <f t="shared" si="22"/>
        <v>0</v>
      </c>
      <c r="J54" s="141">
        <v>0</v>
      </c>
      <c r="K54" s="142">
        <f t="shared" si="23"/>
        <v>0</v>
      </c>
      <c r="L54" s="141">
        <v>0</v>
      </c>
      <c r="M54" s="142">
        <f t="shared" si="24"/>
        <v>0</v>
      </c>
      <c r="N54" s="141">
        <v>0</v>
      </c>
      <c r="O54" s="142">
        <f t="shared" si="25"/>
        <v>0</v>
      </c>
      <c r="P54" s="170">
        <f t="shared" si="26"/>
        <v>0</v>
      </c>
      <c r="Q54" s="6"/>
      <c r="R54" s="6"/>
      <c r="T54" s="211">
        <v>0</v>
      </c>
    </row>
    <row r="55" spans="1:21" s="258" customFormat="1">
      <c r="A55" s="7"/>
      <c r="B55" s="2">
        <f t="shared" si="27"/>
        <v>10</v>
      </c>
      <c r="C55" s="2" t="s">
        <v>544</v>
      </c>
      <c r="D55" s="260" t="s">
        <v>546</v>
      </c>
      <c r="E55" s="261" t="s">
        <v>18</v>
      </c>
      <c r="F55" s="141">
        <v>0</v>
      </c>
      <c r="G55" s="158">
        <f t="shared" si="21"/>
        <v>0</v>
      </c>
      <c r="H55" s="141">
        <v>0</v>
      </c>
      <c r="I55" s="142">
        <f t="shared" si="22"/>
        <v>0</v>
      </c>
      <c r="J55" s="141">
        <v>0</v>
      </c>
      <c r="K55" s="142">
        <f t="shared" si="23"/>
        <v>0</v>
      </c>
      <c r="L55" s="141">
        <v>0</v>
      </c>
      <c r="M55" s="142">
        <f t="shared" si="24"/>
        <v>0</v>
      </c>
      <c r="N55" s="141">
        <v>0</v>
      </c>
      <c r="O55" s="142">
        <f t="shared" si="25"/>
        <v>0</v>
      </c>
      <c r="P55" s="170">
        <f t="shared" si="26"/>
        <v>0</v>
      </c>
      <c r="Q55" s="6"/>
      <c r="R55" s="6"/>
      <c r="T55" s="211">
        <v>1</v>
      </c>
    </row>
    <row r="56" spans="1:21" s="258" customFormat="1">
      <c r="A56" s="7"/>
      <c r="B56" s="2">
        <f t="shared" si="27"/>
        <v>11</v>
      </c>
      <c r="C56" s="2" t="s">
        <v>544</v>
      </c>
      <c r="D56" s="260" t="s">
        <v>547</v>
      </c>
      <c r="E56" s="261" t="s">
        <v>18</v>
      </c>
      <c r="F56" s="141">
        <v>0</v>
      </c>
      <c r="G56" s="158">
        <f t="shared" si="21"/>
        <v>0</v>
      </c>
      <c r="H56" s="141">
        <v>0</v>
      </c>
      <c r="I56" s="142">
        <f t="shared" si="22"/>
        <v>0</v>
      </c>
      <c r="J56" s="141">
        <v>0</v>
      </c>
      <c r="K56" s="142">
        <f t="shared" si="23"/>
        <v>0</v>
      </c>
      <c r="L56" s="141">
        <v>0</v>
      </c>
      <c r="M56" s="142">
        <f t="shared" si="24"/>
        <v>0</v>
      </c>
      <c r="N56" s="141">
        <v>0</v>
      </c>
      <c r="O56" s="142">
        <f t="shared" si="25"/>
        <v>0</v>
      </c>
      <c r="P56" s="170">
        <f t="shared" si="26"/>
        <v>0</v>
      </c>
      <c r="Q56" s="6"/>
      <c r="R56" s="6"/>
      <c r="T56" s="211">
        <v>1</v>
      </c>
    </row>
    <row r="57" spans="1:21" s="180" customFormat="1" ht="51.75" thickBot="1">
      <c r="A57" s="7"/>
      <c r="B57" s="130">
        <f>B52+1</f>
        <v>8</v>
      </c>
      <c r="C57" s="18" t="s">
        <v>261</v>
      </c>
      <c r="D57" s="131"/>
      <c r="E57" s="219" t="s">
        <v>20</v>
      </c>
      <c r="F57" s="127">
        <v>0</v>
      </c>
      <c r="G57" s="124">
        <f t="shared" si="21"/>
        <v>0</v>
      </c>
      <c r="H57" s="127">
        <v>0</v>
      </c>
      <c r="I57" s="124">
        <f t="shared" si="22"/>
        <v>0</v>
      </c>
      <c r="J57" s="127">
        <v>0</v>
      </c>
      <c r="K57" s="124">
        <f t="shared" si="23"/>
        <v>0</v>
      </c>
      <c r="L57" s="127">
        <v>0</v>
      </c>
      <c r="M57" s="124">
        <f t="shared" si="24"/>
        <v>0</v>
      </c>
      <c r="N57" s="127">
        <v>0</v>
      </c>
      <c r="O57" s="124">
        <f t="shared" si="25"/>
        <v>0</v>
      </c>
      <c r="P57" s="125">
        <f t="shared" si="26"/>
        <v>0</v>
      </c>
      <c r="Q57" s="6"/>
      <c r="R57" s="6"/>
      <c r="T57" s="209">
        <v>1</v>
      </c>
    </row>
    <row r="58" spans="1:21" s="179" customFormat="1" ht="12.75" customHeight="1">
      <c r="A58" s="23"/>
      <c r="B58" s="309" t="s">
        <v>591</v>
      </c>
      <c r="C58" s="310"/>
      <c r="D58" s="311"/>
      <c r="E58" s="41" t="s">
        <v>20</v>
      </c>
      <c r="F58" s="214"/>
      <c r="G58" s="121"/>
      <c r="H58" s="126"/>
      <c r="I58" s="121"/>
      <c r="J58" s="126"/>
      <c r="K58" s="121"/>
      <c r="L58" s="126"/>
      <c r="M58" s="121"/>
      <c r="N58" s="126"/>
      <c r="O58" s="121"/>
      <c r="P58" s="221"/>
      <c r="Q58" s="6"/>
      <c r="R58" s="6">
        <f>P58*Q58</f>
        <v>0</v>
      </c>
      <c r="T58" s="218">
        <v>1</v>
      </c>
      <c r="U58" s="6">
        <f>Q58*T58</f>
        <v>0</v>
      </c>
    </row>
    <row r="59" spans="1:21" s="179" customFormat="1" ht="178.5">
      <c r="A59" s="23"/>
      <c r="B59" s="2">
        <v>1</v>
      </c>
      <c r="C59" s="3" t="s">
        <v>278</v>
      </c>
      <c r="D59" s="9"/>
      <c r="E59" s="24" t="s">
        <v>20</v>
      </c>
      <c r="F59" s="141">
        <v>0</v>
      </c>
      <c r="G59" s="121">
        <f t="shared" ref="G59:G72" si="28">F59*4</f>
        <v>0</v>
      </c>
      <c r="H59" s="126">
        <v>0</v>
      </c>
      <c r="I59" s="121">
        <f t="shared" ref="I59:I72" si="29">H59*2</f>
        <v>0</v>
      </c>
      <c r="J59" s="126">
        <v>0</v>
      </c>
      <c r="K59" s="121">
        <f t="shared" ref="K59:K72" si="30">J59*3</f>
        <v>0</v>
      </c>
      <c r="L59" s="126">
        <v>0</v>
      </c>
      <c r="M59" s="121">
        <f t="shared" ref="M59:M72" si="31">L59</f>
        <v>0</v>
      </c>
      <c r="N59" s="126">
        <v>0</v>
      </c>
      <c r="O59" s="121">
        <f t="shared" ref="O59:O72" si="32">N59</f>
        <v>0</v>
      </c>
      <c r="P59" s="122">
        <f t="shared" ref="P59:P72" si="33">G59+I59+K59+M59+O59</f>
        <v>0</v>
      </c>
      <c r="Q59" s="6"/>
      <c r="R59" s="6"/>
      <c r="T59" s="211">
        <v>1</v>
      </c>
    </row>
    <row r="60" spans="1:21" s="180" customFormat="1" ht="51">
      <c r="A60" s="7"/>
      <c r="B60" s="2">
        <f t="shared" ref="B60:B66" si="34">(B59+1)</f>
        <v>2</v>
      </c>
      <c r="C60" s="3" t="s">
        <v>267</v>
      </c>
      <c r="D60" s="9" t="s">
        <v>174</v>
      </c>
      <c r="E60" s="24" t="s">
        <v>18</v>
      </c>
      <c r="F60" s="141">
        <v>0</v>
      </c>
      <c r="G60" s="121">
        <f t="shared" si="28"/>
        <v>0</v>
      </c>
      <c r="H60" s="126">
        <v>0</v>
      </c>
      <c r="I60" s="121">
        <f t="shared" si="29"/>
        <v>0</v>
      </c>
      <c r="J60" s="126">
        <v>0</v>
      </c>
      <c r="K60" s="121">
        <f t="shared" si="30"/>
        <v>0</v>
      </c>
      <c r="L60" s="126">
        <v>0</v>
      </c>
      <c r="M60" s="121">
        <f t="shared" si="31"/>
        <v>0</v>
      </c>
      <c r="N60" s="126">
        <v>0</v>
      </c>
      <c r="O60" s="121">
        <f t="shared" si="32"/>
        <v>0</v>
      </c>
      <c r="P60" s="122">
        <f t="shared" si="33"/>
        <v>0</v>
      </c>
      <c r="Q60" s="6"/>
      <c r="R60" s="6"/>
      <c r="T60" s="211">
        <v>41</v>
      </c>
    </row>
    <row r="61" spans="1:21" s="180" customFormat="1" ht="51">
      <c r="A61" s="7"/>
      <c r="B61" s="2">
        <f t="shared" si="34"/>
        <v>3</v>
      </c>
      <c r="C61" s="3" t="s">
        <v>269</v>
      </c>
      <c r="D61" s="9" t="s">
        <v>226</v>
      </c>
      <c r="E61" s="24" t="s">
        <v>18</v>
      </c>
      <c r="F61" s="141">
        <v>0</v>
      </c>
      <c r="G61" s="121">
        <f t="shared" si="28"/>
        <v>0</v>
      </c>
      <c r="H61" s="126">
        <v>0</v>
      </c>
      <c r="I61" s="121">
        <f t="shared" si="29"/>
        <v>0</v>
      </c>
      <c r="J61" s="126">
        <v>0</v>
      </c>
      <c r="K61" s="121">
        <f t="shared" si="30"/>
        <v>0</v>
      </c>
      <c r="L61" s="126">
        <v>0</v>
      </c>
      <c r="M61" s="121">
        <f t="shared" si="31"/>
        <v>0</v>
      </c>
      <c r="N61" s="126">
        <v>0</v>
      </c>
      <c r="O61" s="121">
        <f t="shared" si="32"/>
        <v>0</v>
      </c>
      <c r="P61" s="122">
        <f t="shared" si="33"/>
        <v>0</v>
      </c>
      <c r="Q61" s="6"/>
      <c r="R61" s="6"/>
      <c r="T61" s="211">
        <v>1</v>
      </c>
    </row>
    <row r="62" spans="1:21" s="180" customFormat="1" ht="76.5">
      <c r="A62" s="7"/>
      <c r="B62" s="2">
        <f t="shared" si="34"/>
        <v>4</v>
      </c>
      <c r="C62" s="25" t="s">
        <v>227</v>
      </c>
      <c r="D62" s="26"/>
      <c r="E62" s="129" t="s">
        <v>17</v>
      </c>
      <c r="F62" s="141">
        <v>0</v>
      </c>
      <c r="G62" s="121">
        <f t="shared" si="28"/>
        <v>0</v>
      </c>
      <c r="H62" s="126">
        <v>0</v>
      </c>
      <c r="I62" s="121">
        <f t="shared" si="29"/>
        <v>0</v>
      </c>
      <c r="J62" s="126">
        <v>0</v>
      </c>
      <c r="K62" s="121">
        <f t="shared" si="30"/>
        <v>0</v>
      </c>
      <c r="L62" s="126">
        <v>0</v>
      </c>
      <c r="M62" s="121">
        <f t="shared" si="31"/>
        <v>0</v>
      </c>
      <c r="N62" s="126">
        <v>0</v>
      </c>
      <c r="O62" s="121">
        <f t="shared" si="32"/>
        <v>0</v>
      </c>
      <c r="P62" s="122">
        <f t="shared" si="33"/>
        <v>0</v>
      </c>
      <c r="Q62" s="6"/>
      <c r="R62" s="6"/>
      <c r="T62" s="216">
        <v>4</v>
      </c>
    </row>
    <row r="63" spans="1:21" s="180" customFormat="1" ht="42" customHeight="1">
      <c r="A63" s="7"/>
      <c r="B63" s="2">
        <f t="shared" si="34"/>
        <v>5</v>
      </c>
      <c r="C63" s="3" t="s">
        <v>175</v>
      </c>
      <c r="D63" s="9" t="s">
        <v>460</v>
      </c>
      <c r="E63" s="24" t="s">
        <v>18</v>
      </c>
      <c r="F63" s="141">
        <v>0</v>
      </c>
      <c r="G63" s="121">
        <f t="shared" si="28"/>
        <v>0</v>
      </c>
      <c r="H63" s="126">
        <v>0</v>
      </c>
      <c r="I63" s="121">
        <f t="shared" si="29"/>
        <v>0</v>
      </c>
      <c r="J63" s="126">
        <v>0</v>
      </c>
      <c r="K63" s="121">
        <f t="shared" si="30"/>
        <v>0</v>
      </c>
      <c r="L63" s="126">
        <v>0</v>
      </c>
      <c r="M63" s="121">
        <f t="shared" si="31"/>
        <v>0</v>
      </c>
      <c r="N63" s="126">
        <v>0</v>
      </c>
      <c r="O63" s="121">
        <f t="shared" si="32"/>
        <v>0</v>
      </c>
      <c r="P63" s="122">
        <f t="shared" si="33"/>
        <v>0</v>
      </c>
      <c r="Q63" s="6"/>
      <c r="R63" s="6"/>
      <c r="T63" s="216">
        <v>39</v>
      </c>
    </row>
    <row r="64" spans="1:21" s="180" customFormat="1" ht="51">
      <c r="A64" s="7"/>
      <c r="B64" s="2">
        <f t="shared" si="34"/>
        <v>6</v>
      </c>
      <c r="C64" s="3" t="s">
        <v>176</v>
      </c>
      <c r="D64" s="9" t="s">
        <v>639</v>
      </c>
      <c r="E64" s="24" t="s">
        <v>18</v>
      </c>
      <c r="F64" s="141">
        <v>0</v>
      </c>
      <c r="G64" s="121">
        <f t="shared" si="28"/>
        <v>0</v>
      </c>
      <c r="H64" s="126">
        <v>0</v>
      </c>
      <c r="I64" s="121">
        <f t="shared" si="29"/>
        <v>0</v>
      </c>
      <c r="J64" s="126">
        <v>0</v>
      </c>
      <c r="K64" s="121">
        <f t="shared" si="30"/>
        <v>0</v>
      </c>
      <c r="L64" s="126">
        <v>0</v>
      </c>
      <c r="M64" s="121">
        <f t="shared" si="31"/>
        <v>0</v>
      </c>
      <c r="N64" s="126">
        <v>0</v>
      </c>
      <c r="O64" s="121">
        <f t="shared" si="32"/>
        <v>0</v>
      </c>
      <c r="P64" s="122">
        <f t="shared" si="33"/>
        <v>0</v>
      </c>
      <c r="Q64" s="6"/>
      <c r="R64" s="6"/>
      <c r="T64" s="211">
        <v>34</v>
      </c>
    </row>
    <row r="65" spans="1:21" s="187" customFormat="1" ht="89.25">
      <c r="A65" s="181"/>
      <c r="B65" s="182">
        <f t="shared" si="34"/>
        <v>7</v>
      </c>
      <c r="C65" s="183" t="s">
        <v>273</v>
      </c>
      <c r="D65" s="184" t="s">
        <v>641</v>
      </c>
      <c r="E65" s="185" t="s">
        <v>18</v>
      </c>
      <c r="F65" s="141">
        <v>0</v>
      </c>
      <c r="G65" s="121">
        <f t="shared" si="28"/>
        <v>0</v>
      </c>
      <c r="H65" s="126">
        <v>0</v>
      </c>
      <c r="I65" s="121">
        <f t="shared" si="29"/>
        <v>0</v>
      </c>
      <c r="J65" s="126">
        <v>0</v>
      </c>
      <c r="K65" s="121">
        <f t="shared" si="30"/>
        <v>0</v>
      </c>
      <c r="L65" s="126">
        <v>0</v>
      </c>
      <c r="M65" s="121">
        <f t="shared" si="31"/>
        <v>0</v>
      </c>
      <c r="N65" s="126">
        <v>0</v>
      </c>
      <c r="O65" s="121">
        <f t="shared" si="32"/>
        <v>0</v>
      </c>
      <c r="P65" s="122">
        <f t="shared" si="33"/>
        <v>0</v>
      </c>
      <c r="Q65" s="186"/>
      <c r="R65" s="186"/>
      <c r="T65" s="211">
        <v>1</v>
      </c>
    </row>
    <row r="66" spans="1:21" s="187" customFormat="1" ht="25.5">
      <c r="A66" s="181"/>
      <c r="B66" s="182">
        <f t="shared" si="34"/>
        <v>8</v>
      </c>
      <c r="C66" s="183" t="s">
        <v>274</v>
      </c>
      <c r="D66" s="184" t="s">
        <v>462</v>
      </c>
      <c r="E66" s="185" t="s">
        <v>18</v>
      </c>
      <c r="F66" s="141">
        <v>0</v>
      </c>
      <c r="G66" s="121">
        <f t="shared" si="28"/>
        <v>0</v>
      </c>
      <c r="H66" s="126">
        <v>0</v>
      </c>
      <c r="I66" s="121">
        <f t="shared" si="29"/>
        <v>0</v>
      </c>
      <c r="J66" s="126">
        <v>0</v>
      </c>
      <c r="K66" s="121">
        <f t="shared" si="30"/>
        <v>0</v>
      </c>
      <c r="L66" s="126">
        <v>0</v>
      </c>
      <c r="M66" s="121">
        <f t="shared" si="31"/>
        <v>0</v>
      </c>
      <c r="N66" s="126">
        <v>0</v>
      </c>
      <c r="O66" s="121">
        <f t="shared" si="32"/>
        <v>0</v>
      </c>
      <c r="P66" s="122">
        <f t="shared" si="33"/>
        <v>0</v>
      </c>
      <c r="Q66" s="186"/>
      <c r="R66" s="186"/>
      <c r="T66" s="211">
        <v>1</v>
      </c>
    </row>
    <row r="67" spans="1:21" s="180" customFormat="1" ht="51">
      <c r="A67" s="7"/>
      <c r="B67" s="44">
        <f>(B64+1)</f>
        <v>7</v>
      </c>
      <c r="C67" s="3" t="s">
        <v>177</v>
      </c>
      <c r="D67" s="9" t="s">
        <v>461</v>
      </c>
      <c r="E67" s="24" t="s">
        <v>18</v>
      </c>
      <c r="F67" s="141">
        <v>0</v>
      </c>
      <c r="G67" s="121">
        <f t="shared" si="28"/>
        <v>0</v>
      </c>
      <c r="H67" s="126">
        <v>0</v>
      </c>
      <c r="I67" s="121">
        <f t="shared" si="29"/>
        <v>0</v>
      </c>
      <c r="J67" s="126">
        <v>0</v>
      </c>
      <c r="K67" s="121">
        <f t="shared" si="30"/>
        <v>0</v>
      </c>
      <c r="L67" s="126">
        <v>0</v>
      </c>
      <c r="M67" s="121">
        <f t="shared" si="31"/>
        <v>0</v>
      </c>
      <c r="N67" s="126">
        <v>0</v>
      </c>
      <c r="O67" s="121">
        <f t="shared" si="32"/>
        <v>0</v>
      </c>
      <c r="P67" s="122">
        <f t="shared" si="33"/>
        <v>0</v>
      </c>
      <c r="Q67" s="6"/>
      <c r="R67" s="6"/>
      <c r="T67" s="211">
        <v>1</v>
      </c>
    </row>
    <row r="68" spans="1:21" s="258" customFormat="1">
      <c r="A68" s="7"/>
      <c r="B68" s="2">
        <f>(B67+1)</f>
        <v>8</v>
      </c>
      <c r="C68" s="2" t="s">
        <v>544</v>
      </c>
      <c r="D68" s="260" t="s">
        <v>543</v>
      </c>
      <c r="E68" s="261" t="s">
        <v>18</v>
      </c>
      <c r="F68" s="141">
        <v>0</v>
      </c>
      <c r="G68" s="158">
        <f t="shared" si="28"/>
        <v>0</v>
      </c>
      <c r="H68" s="141">
        <v>0</v>
      </c>
      <c r="I68" s="142">
        <f t="shared" si="29"/>
        <v>0</v>
      </c>
      <c r="J68" s="141">
        <v>0</v>
      </c>
      <c r="K68" s="142">
        <f t="shared" si="30"/>
        <v>0</v>
      </c>
      <c r="L68" s="141">
        <v>0</v>
      </c>
      <c r="M68" s="142">
        <f t="shared" si="31"/>
        <v>0</v>
      </c>
      <c r="N68" s="141">
        <v>0</v>
      </c>
      <c r="O68" s="142">
        <f t="shared" si="32"/>
        <v>0</v>
      </c>
      <c r="P68" s="170">
        <f t="shared" si="33"/>
        <v>0</v>
      </c>
      <c r="Q68" s="6"/>
      <c r="R68" s="6"/>
      <c r="T68" s="211">
        <v>39</v>
      </c>
    </row>
    <row r="69" spans="1:21" s="258" customFormat="1">
      <c r="A69" s="7"/>
      <c r="B69" s="2">
        <f>(B68+1)</f>
        <v>9</v>
      </c>
      <c r="C69" s="2" t="s">
        <v>544</v>
      </c>
      <c r="D69" s="260" t="s">
        <v>545</v>
      </c>
      <c r="E69" s="261" t="s">
        <v>18</v>
      </c>
      <c r="F69" s="141">
        <v>0</v>
      </c>
      <c r="G69" s="158">
        <f t="shared" si="28"/>
        <v>0</v>
      </c>
      <c r="H69" s="141">
        <v>0</v>
      </c>
      <c r="I69" s="142">
        <f t="shared" si="29"/>
        <v>0</v>
      </c>
      <c r="J69" s="141">
        <v>0</v>
      </c>
      <c r="K69" s="142">
        <f t="shared" si="30"/>
        <v>0</v>
      </c>
      <c r="L69" s="141">
        <v>0</v>
      </c>
      <c r="M69" s="142">
        <f t="shared" si="31"/>
        <v>0</v>
      </c>
      <c r="N69" s="141">
        <v>0</v>
      </c>
      <c r="O69" s="142">
        <f t="shared" si="32"/>
        <v>0</v>
      </c>
      <c r="P69" s="170">
        <f t="shared" si="33"/>
        <v>0</v>
      </c>
      <c r="Q69" s="6"/>
      <c r="R69" s="6"/>
      <c r="T69" s="211">
        <v>1</v>
      </c>
    </row>
    <row r="70" spans="1:21" s="258" customFormat="1">
      <c r="A70" s="7"/>
      <c r="B70" s="2">
        <f>(B69+1)</f>
        <v>10</v>
      </c>
      <c r="C70" s="2" t="s">
        <v>544</v>
      </c>
      <c r="D70" s="260" t="s">
        <v>546</v>
      </c>
      <c r="E70" s="261" t="s">
        <v>18</v>
      </c>
      <c r="F70" s="141">
        <v>0</v>
      </c>
      <c r="G70" s="158">
        <f t="shared" si="28"/>
        <v>0</v>
      </c>
      <c r="H70" s="141">
        <v>0</v>
      </c>
      <c r="I70" s="142">
        <f t="shared" si="29"/>
        <v>0</v>
      </c>
      <c r="J70" s="141">
        <v>0</v>
      </c>
      <c r="K70" s="142">
        <f t="shared" si="30"/>
        <v>0</v>
      </c>
      <c r="L70" s="141">
        <v>0</v>
      </c>
      <c r="M70" s="142">
        <f t="shared" si="31"/>
        <v>0</v>
      </c>
      <c r="N70" s="141">
        <v>0</v>
      </c>
      <c r="O70" s="142">
        <f t="shared" si="32"/>
        <v>0</v>
      </c>
      <c r="P70" s="170">
        <f t="shared" si="33"/>
        <v>0</v>
      </c>
      <c r="Q70" s="6"/>
      <c r="R70" s="6"/>
      <c r="T70" s="211">
        <v>1</v>
      </c>
    </row>
    <row r="71" spans="1:21" s="258" customFormat="1">
      <c r="A71" s="7"/>
      <c r="B71" s="2">
        <f>(B70+1)</f>
        <v>11</v>
      </c>
      <c r="C71" s="2" t="s">
        <v>544</v>
      </c>
      <c r="D71" s="260" t="s">
        <v>547</v>
      </c>
      <c r="E71" s="261" t="s">
        <v>18</v>
      </c>
      <c r="F71" s="141">
        <v>0</v>
      </c>
      <c r="G71" s="158">
        <f t="shared" si="28"/>
        <v>0</v>
      </c>
      <c r="H71" s="141">
        <v>0</v>
      </c>
      <c r="I71" s="142">
        <f t="shared" si="29"/>
        <v>0</v>
      </c>
      <c r="J71" s="141">
        <v>0</v>
      </c>
      <c r="K71" s="142">
        <f t="shared" si="30"/>
        <v>0</v>
      </c>
      <c r="L71" s="141">
        <v>0</v>
      </c>
      <c r="M71" s="142">
        <f t="shared" si="31"/>
        <v>0</v>
      </c>
      <c r="N71" s="141">
        <v>0</v>
      </c>
      <c r="O71" s="142">
        <f t="shared" si="32"/>
        <v>0</v>
      </c>
      <c r="P71" s="170">
        <f t="shared" si="33"/>
        <v>0</v>
      </c>
      <c r="Q71" s="6"/>
      <c r="R71" s="6"/>
      <c r="T71" s="211">
        <v>0</v>
      </c>
    </row>
    <row r="72" spans="1:21" s="180" customFormat="1" ht="51.75" thickBot="1">
      <c r="A72" s="7"/>
      <c r="B72" s="130">
        <f>B67+1</f>
        <v>8</v>
      </c>
      <c r="C72" s="18" t="s">
        <v>261</v>
      </c>
      <c r="D72" s="131"/>
      <c r="E72" s="219" t="s">
        <v>20</v>
      </c>
      <c r="F72" s="127">
        <v>0</v>
      </c>
      <c r="G72" s="124">
        <f t="shared" si="28"/>
        <v>0</v>
      </c>
      <c r="H72" s="127">
        <v>0</v>
      </c>
      <c r="I72" s="124">
        <f t="shared" si="29"/>
        <v>0</v>
      </c>
      <c r="J72" s="127">
        <v>0</v>
      </c>
      <c r="K72" s="124">
        <f t="shared" si="30"/>
        <v>0</v>
      </c>
      <c r="L72" s="127">
        <v>0</v>
      </c>
      <c r="M72" s="124">
        <f t="shared" si="31"/>
        <v>0</v>
      </c>
      <c r="N72" s="127">
        <v>0</v>
      </c>
      <c r="O72" s="124">
        <f t="shared" si="32"/>
        <v>0</v>
      </c>
      <c r="P72" s="125">
        <f t="shared" si="33"/>
        <v>0</v>
      </c>
      <c r="Q72" s="6"/>
      <c r="R72" s="6"/>
      <c r="T72" s="209">
        <v>1</v>
      </c>
    </row>
    <row r="73" spans="1:21" s="179" customFormat="1" ht="12.75" customHeight="1">
      <c r="A73" s="23"/>
      <c r="B73" s="309" t="s">
        <v>592</v>
      </c>
      <c r="C73" s="310"/>
      <c r="D73" s="311"/>
      <c r="E73" s="41" t="s">
        <v>20</v>
      </c>
      <c r="F73" s="214"/>
      <c r="G73" s="121"/>
      <c r="H73" s="126"/>
      <c r="I73" s="121"/>
      <c r="J73" s="126"/>
      <c r="K73" s="121"/>
      <c r="L73" s="126"/>
      <c r="M73" s="121"/>
      <c r="N73" s="126"/>
      <c r="O73" s="121"/>
      <c r="P73" s="221"/>
      <c r="Q73" s="6"/>
      <c r="R73" s="6">
        <f>P73*Q73</f>
        <v>0</v>
      </c>
      <c r="T73" s="218">
        <v>2</v>
      </c>
      <c r="U73" s="6">
        <f>Q73*T73</f>
        <v>0</v>
      </c>
    </row>
    <row r="74" spans="1:21" s="179" customFormat="1" ht="178.5">
      <c r="A74" s="23"/>
      <c r="B74" s="2">
        <v>1</v>
      </c>
      <c r="C74" s="3" t="s">
        <v>279</v>
      </c>
      <c r="D74" s="9"/>
      <c r="E74" s="24" t="s">
        <v>20</v>
      </c>
      <c r="F74" s="141">
        <v>0</v>
      </c>
      <c r="G74" s="121">
        <f t="shared" ref="G74:G87" si="35">F74*4</f>
        <v>0</v>
      </c>
      <c r="H74" s="126">
        <v>0</v>
      </c>
      <c r="I74" s="121">
        <f t="shared" ref="I74:I87" si="36">H74*2</f>
        <v>0</v>
      </c>
      <c r="J74" s="126">
        <v>0</v>
      </c>
      <c r="K74" s="121">
        <f t="shared" ref="K74:K87" si="37">J74*3</f>
        <v>0</v>
      </c>
      <c r="L74" s="126">
        <v>0</v>
      </c>
      <c r="M74" s="121">
        <f t="shared" ref="M74:M87" si="38">L74</f>
        <v>0</v>
      </c>
      <c r="N74" s="126">
        <v>0</v>
      </c>
      <c r="O74" s="121">
        <f t="shared" ref="O74:O87" si="39">N74</f>
        <v>0</v>
      </c>
      <c r="P74" s="122">
        <f t="shared" ref="P74:P87" si="40">G74+I74+K74+M74+O74</f>
        <v>0</v>
      </c>
      <c r="Q74" s="6"/>
      <c r="R74" s="6"/>
      <c r="T74" s="211">
        <v>1</v>
      </c>
    </row>
    <row r="75" spans="1:21" s="180" customFormat="1" ht="51">
      <c r="A75" s="7"/>
      <c r="B75" s="2">
        <f t="shared" ref="B75:B85" si="41">(B74+1)</f>
        <v>2</v>
      </c>
      <c r="C75" s="3" t="s">
        <v>267</v>
      </c>
      <c r="D75" s="9" t="s">
        <v>174</v>
      </c>
      <c r="E75" s="24" t="s">
        <v>18</v>
      </c>
      <c r="F75" s="141">
        <v>0</v>
      </c>
      <c r="G75" s="121">
        <f t="shared" si="35"/>
        <v>0</v>
      </c>
      <c r="H75" s="126">
        <v>0</v>
      </c>
      <c r="I75" s="121">
        <f t="shared" si="36"/>
        <v>0</v>
      </c>
      <c r="J75" s="126">
        <v>0</v>
      </c>
      <c r="K75" s="121">
        <f t="shared" si="37"/>
        <v>0</v>
      </c>
      <c r="L75" s="126">
        <v>0</v>
      </c>
      <c r="M75" s="121">
        <f t="shared" si="38"/>
        <v>0</v>
      </c>
      <c r="N75" s="126">
        <v>0</v>
      </c>
      <c r="O75" s="121">
        <f t="shared" si="39"/>
        <v>0</v>
      </c>
      <c r="P75" s="122">
        <f t="shared" si="40"/>
        <v>0</v>
      </c>
      <c r="Q75" s="6"/>
      <c r="R75" s="6"/>
      <c r="T75" s="211">
        <v>41</v>
      </c>
    </row>
    <row r="76" spans="1:21" s="180" customFormat="1" ht="51">
      <c r="A76" s="7"/>
      <c r="B76" s="2">
        <f t="shared" si="41"/>
        <v>3</v>
      </c>
      <c r="C76" s="3" t="s">
        <v>268</v>
      </c>
      <c r="D76" s="9" t="s">
        <v>174</v>
      </c>
      <c r="E76" s="24" t="s">
        <v>18</v>
      </c>
      <c r="F76" s="141">
        <v>0</v>
      </c>
      <c r="G76" s="121">
        <f t="shared" si="35"/>
        <v>0</v>
      </c>
      <c r="H76" s="126">
        <v>0</v>
      </c>
      <c r="I76" s="121">
        <f t="shared" si="36"/>
        <v>0</v>
      </c>
      <c r="J76" s="126">
        <v>0</v>
      </c>
      <c r="K76" s="121">
        <f t="shared" si="37"/>
        <v>0</v>
      </c>
      <c r="L76" s="126">
        <v>0</v>
      </c>
      <c r="M76" s="121">
        <f t="shared" si="38"/>
        <v>0</v>
      </c>
      <c r="N76" s="126">
        <v>0</v>
      </c>
      <c r="O76" s="121">
        <f t="shared" si="39"/>
        <v>0</v>
      </c>
      <c r="P76" s="122">
        <f t="shared" si="40"/>
        <v>0</v>
      </c>
      <c r="Q76" s="6"/>
      <c r="R76" s="6"/>
      <c r="T76" s="211">
        <v>2</v>
      </c>
    </row>
    <row r="77" spans="1:21" s="180" customFormat="1" ht="76.5">
      <c r="A77" s="7"/>
      <c r="B77" s="2">
        <f t="shared" si="41"/>
        <v>4</v>
      </c>
      <c r="C77" s="25" t="s">
        <v>227</v>
      </c>
      <c r="D77" s="26"/>
      <c r="E77" s="129" t="s">
        <v>17</v>
      </c>
      <c r="F77" s="141">
        <v>0</v>
      </c>
      <c r="G77" s="121">
        <f t="shared" si="35"/>
        <v>0</v>
      </c>
      <c r="H77" s="126">
        <v>0</v>
      </c>
      <c r="I77" s="121">
        <f t="shared" si="36"/>
        <v>0</v>
      </c>
      <c r="J77" s="126">
        <v>0</v>
      </c>
      <c r="K77" s="121">
        <f t="shared" si="37"/>
        <v>0</v>
      </c>
      <c r="L77" s="126">
        <v>0</v>
      </c>
      <c r="M77" s="121">
        <f t="shared" si="38"/>
        <v>0</v>
      </c>
      <c r="N77" s="126">
        <v>0</v>
      </c>
      <c r="O77" s="121">
        <f t="shared" si="39"/>
        <v>0</v>
      </c>
      <c r="P77" s="122">
        <f t="shared" si="40"/>
        <v>0</v>
      </c>
      <c r="Q77" s="6"/>
      <c r="R77" s="6"/>
      <c r="T77" s="216">
        <v>4</v>
      </c>
    </row>
    <row r="78" spans="1:21" s="180" customFormat="1" ht="42" customHeight="1">
      <c r="A78" s="7"/>
      <c r="B78" s="2">
        <f t="shared" si="41"/>
        <v>5</v>
      </c>
      <c r="C78" s="3" t="s">
        <v>175</v>
      </c>
      <c r="D78" s="9" t="s">
        <v>460</v>
      </c>
      <c r="E78" s="24" t="s">
        <v>18</v>
      </c>
      <c r="F78" s="141">
        <v>0</v>
      </c>
      <c r="G78" s="121">
        <f t="shared" si="35"/>
        <v>0</v>
      </c>
      <c r="H78" s="126">
        <v>0</v>
      </c>
      <c r="I78" s="121">
        <f t="shared" si="36"/>
        <v>0</v>
      </c>
      <c r="J78" s="126">
        <v>0</v>
      </c>
      <c r="K78" s="121">
        <f t="shared" si="37"/>
        <v>0</v>
      </c>
      <c r="L78" s="126">
        <v>0</v>
      </c>
      <c r="M78" s="121">
        <f t="shared" si="38"/>
        <v>0</v>
      </c>
      <c r="N78" s="126">
        <v>0</v>
      </c>
      <c r="O78" s="121">
        <f t="shared" si="39"/>
        <v>0</v>
      </c>
      <c r="P78" s="122">
        <f t="shared" si="40"/>
        <v>0</v>
      </c>
      <c r="Q78" s="6"/>
      <c r="R78" s="6"/>
      <c r="T78" s="216">
        <v>39</v>
      </c>
    </row>
    <row r="79" spans="1:21" s="180" customFormat="1" ht="38.25">
      <c r="A79" s="7"/>
      <c r="B79" s="2">
        <f t="shared" si="41"/>
        <v>6</v>
      </c>
      <c r="C79" s="3" t="s">
        <v>176</v>
      </c>
      <c r="D79" s="9" t="s">
        <v>640</v>
      </c>
      <c r="E79" s="24" t="s">
        <v>18</v>
      </c>
      <c r="F79" s="141">
        <v>0</v>
      </c>
      <c r="G79" s="121">
        <f t="shared" si="35"/>
        <v>0</v>
      </c>
      <c r="H79" s="126">
        <v>0</v>
      </c>
      <c r="I79" s="121">
        <f t="shared" si="36"/>
        <v>0</v>
      </c>
      <c r="J79" s="126">
        <v>0</v>
      </c>
      <c r="K79" s="121">
        <f t="shared" si="37"/>
        <v>0</v>
      </c>
      <c r="L79" s="126">
        <v>0</v>
      </c>
      <c r="M79" s="121">
        <f t="shared" si="38"/>
        <v>0</v>
      </c>
      <c r="N79" s="126">
        <v>0</v>
      </c>
      <c r="O79" s="121">
        <f t="shared" si="39"/>
        <v>0</v>
      </c>
      <c r="P79" s="122">
        <f t="shared" si="40"/>
        <v>0</v>
      </c>
      <c r="Q79" s="6"/>
      <c r="R79" s="6"/>
      <c r="T79" s="211">
        <v>34</v>
      </c>
    </row>
    <row r="80" spans="1:21" s="187" customFormat="1" ht="89.25">
      <c r="A80" s="181"/>
      <c r="B80" s="182">
        <f t="shared" si="41"/>
        <v>7</v>
      </c>
      <c r="C80" s="183" t="s">
        <v>273</v>
      </c>
      <c r="D80" s="184" t="s">
        <v>641</v>
      </c>
      <c r="E80" s="185" t="s">
        <v>18</v>
      </c>
      <c r="F80" s="141">
        <v>0</v>
      </c>
      <c r="G80" s="121">
        <f t="shared" si="35"/>
        <v>0</v>
      </c>
      <c r="H80" s="126">
        <v>0</v>
      </c>
      <c r="I80" s="121">
        <f t="shared" si="36"/>
        <v>0</v>
      </c>
      <c r="J80" s="126">
        <v>0</v>
      </c>
      <c r="K80" s="121">
        <f t="shared" si="37"/>
        <v>0</v>
      </c>
      <c r="L80" s="126">
        <v>0</v>
      </c>
      <c r="M80" s="121">
        <f t="shared" si="38"/>
        <v>0</v>
      </c>
      <c r="N80" s="126">
        <v>0</v>
      </c>
      <c r="O80" s="121">
        <f t="shared" si="39"/>
        <v>0</v>
      </c>
      <c r="P80" s="122">
        <f t="shared" si="40"/>
        <v>0</v>
      </c>
      <c r="Q80" s="186"/>
      <c r="R80" s="186"/>
      <c r="T80" s="211">
        <v>1</v>
      </c>
    </row>
    <row r="81" spans="1:21" s="187" customFormat="1" ht="25.5">
      <c r="A81" s="181"/>
      <c r="B81" s="182">
        <f t="shared" si="41"/>
        <v>8</v>
      </c>
      <c r="C81" s="183" t="s">
        <v>274</v>
      </c>
      <c r="D81" s="184" t="s">
        <v>462</v>
      </c>
      <c r="E81" s="185" t="s">
        <v>18</v>
      </c>
      <c r="F81" s="141">
        <v>0</v>
      </c>
      <c r="G81" s="121">
        <f t="shared" si="35"/>
        <v>0</v>
      </c>
      <c r="H81" s="126">
        <v>0</v>
      </c>
      <c r="I81" s="121">
        <f t="shared" si="36"/>
        <v>0</v>
      </c>
      <c r="J81" s="126">
        <v>0</v>
      </c>
      <c r="K81" s="121">
        <f t="shared" si="37"/>
        <v>0</v>
      </c>
      <c r="L81" s="126">
        <v>0</v>
      </c>
      <c r="M81" s="121">
        <f t="shared" si="38"/>
        <v>0</v>
      </c>
      <c r="N81" s="126">
        <v>0</v>
      </c>
      <c r="O81" s="121">
        <f t="shared" si="39"/>
        <v>0</v>
      </c>
      <c r="P81" s="122">
        <f t="shared" si="40"/>
        <v>0</v>
      </c>
      <c r="Q81" s="186"/>
      <c r="R81" s="186"/>
      <c r="T81" s="211">
        <v>1</v>
      </c>
    </row>
    <row r="82" spans="1:21" s="180" customFormat="1" ht="51">
      <c r="A82" s="7"/>
      <c r="B82" s="182">
        <f t="shared" si="41"/>
        <v>9</v>
      </c>
      <c r="C82" s="3" t="s">
        <v>177</v>
      </c>
      <c r="D82" s="9" t="s">
        <v>461</v>
      </c>
      <c r="E82" s="24" t="s">
        <v>18</v>
      </c>
      <c r="F82" s="141">
        <v>0</v>
      </c>
      <c r="G82" s="121">
        <f t="shared" si="35"/>
        <v>0</v>
      </c>
      <c r="H82" s="126">
        <v>0</v>
      </c>
      <c r="I82" s="121">
        <f t="shared" si="36"/>
        <v>0</v>
      </c>
      <c r="J82" s="126">
        <v>0</v>
      </c>
      <c r="K82" s="121">
        <f t="shared" si="37"/>
        <v>0</v>
      </c>
      <c r="L82" s="126">
        <v>0</v>
      </c>
      <c r="M82" s="121">
        <f t="shared" si="38"/>
        <v>0</v>
      </c>
      <c r="N82" s="126">
        <v>0</v>
      </c>
      <c r="O82" s="121">
        <f t="shared" si="39"/>
        <v>0</v>
      </c>
      <c r="P82" s="122">
        <f t="shared" si="40"/>
        <v>0</v>
      </c>
      <c r="Q82" s="6"/>
      <c r="R82" s="6"/>
      <c r="T82" s="211">
        <v>1</v>
      </c>
    </row>
    <row r="83" spans="1:21" s="258" customFormat="1">
      <c r="A83" s="7"/>
      <c r="B83" s="182">
        <f t="shared" si="41"/>
        <v>10</v>
      </c>
      <c r="C83" s="2" t="s">
        <v>544</v>
      </c>
      <c r="D83" s="260" t="s">
        <v>543</v>
      </c>
      <c r="E83" s="261" t="s">
        <v>18</v>
      </c>
      <c r="F83" s="141">
        <v>0</v>
      </c>
      <c r="G83" s="158">
        <f t="shared" si="35"/>
        <v>0</v>
      </c>
      <c r="H83" s="141">
        <v>0</v>
      </c>
      <c r="I83" s="142">
        <f t="shared" si="36"/>
        <v>0</v>
      </c>
      <c r="J83" s="141">
        <v>0</v>
      </c>
      <c r="K83" s="142">
        <f t="shared" si="37"/>
        <v>0</v>
      </c>
      <c r="L83" s="141">
        <v>0</v>
      </c>
      <c r="M83" s="142">
        <f t="shared" si="38"/>
        <v>0</v>
      </c>
      <c r="N83" s="141">
        <v>0</v>
      </c>
      <c r="O83" s="142">
        <f t="shared" si="39"/>
        <v>0</v>
      </c>
      <c r="P83" s="170">
        <f t="shared" si="40"/>
        <v>0</v>
      </c>
      <c r="Q83" s="6"/>
      <c r="R83" s="6"/>
      <c r="T83" s="211">
        <v>39</v>
      </c>
    </row>
    <row r="84" spans="1:21" s="258" customFormat="1">
      <c r="A84" s="7"/>
      <c r="B84" s="182">
        <f t="shared" si="41"/>
        <v>11</v>
      </c>
      <c r="C84" s="2" t="s">
        <v>544</v>
      </c>
      <c r="D84" s="260" t="s">
        <v>545</v>
      </c>
      <c r="E84" s="261" t="s">
        <v>18</v>
      </c>
      <c r="F84" s="141">
        <v>0</v>
      </c>
      <c r="G84" s="158">
        <f t="shared" si="35"/>
        <v>0</v>
      </c>
      <c r="H84" s="141">
        <v>0</v>
      </c>
      <c r="I84" s="142">
        <f t="shared" si="36"/>
        <v>0</v>
      </c>
      <c r="J84" s="141">
        <v>0</v>
      </c>
      <c r="K84" s="142">
        <f t="shared" si="37"/>
        <v>0</v>
      </c>
      <c r="L84" s="141">
        <v>0</v>
      </c>
      <c r="M84" s="142">
        <f t="shared" si="38"/>
        <v>0</v>
      </c>
      <c r="N84" s="141">
        <v>0</v>
      </c>
      <c r="O84" s="142">
        <f t="shared" si="39"/>
        <v>0</v>
      </c>
      <c r="P84" s="170">
        <f t="shared" si="40"/>
        <v>0</v>
      </c>
      <c r="Q84" s="6"/>
      <c r="R84" s="6"/>
      <c r="T84" s="211">
        <v>1</v>
      </c>
    </row>
    <row r="85" spans="1:21" s="258" customFormat="1">
      <c r="A85" s="7"/>
      <c r="B85" s="182">
        <f t="shared" si="41"/>
        <v>12</v>
      </c>
      <c r="C85" s="2" t="s">
        <v>544</v>
      </c>
      <c r="D85" s="260" t="s">
        <v>546</v>
      </c>
      <c r="E85" s="261" t="s">
        <v>18</v>
      </c>
      <c r="F85" s="141">
        <v>0</v>
      </c>
      <c r="G85" s="158">
        <f t="shared" si="35"/>
        <v>0</v>
      </c>
      <c r="H85" s="141">
        <v>0</v>
      </c>
      <c r="I85" s="142">
        <f t="shared" si="36"/>
        <v>0</v>
      </c>
      <c r="J85" s="141">
        <v>0</v>
      </c>
      <c r="K85" s="142">
        <f t="shared" si="37"/>
        <v>0</v>
      </c>
      <c r="L85" s="141">
        <v>0</v>
      </c>
      <c r="M85" s="142">
        <f t="shared" si="38"/>
        <v>0</v>
      </c>
      <c r="N85" s="141">
        <v>0</v>
      </c>
      <c r="O85" s="142">
        <f t="shared" si="39"/>
        <v>0</v>
      </c>
      <c r="P85" s="170">
        <f t="shared" si="40"/>
        <v>0</v>
      </c>
      <c r="Q85" s="6"/>
      <c r="R85" s="6"/>
      <c r="T85" s="211">
        <v>0</v>
      </c>
    </row>
    <row r="86" spans="1:21" s="258" customFormat="1">
      <c r="A86" s="7"/>
      <c r="B86" s="2">
        <f>(B85+1)</f>
        <v>13</v>
      </c>
      <c r="C86" s="2" t="s">
        <v>544</v>
      </c>
      <c r="D86" s="260" t="s">
        <v>547</v>
      </c>
      <c r="E86" s="261" t="s">
        <v>18</v>
      </c>
      <c r="F86" s="141">
        <v>0</v>
      </c>
      <c r="G86" s="158">
        <f t="shared" si="35"/>
        <v>0</v>
      </c>
      <c r="H86" s="141">
        <v>0</v>
      </c>
      <c r="I86" s="142">
        <f t="shared" si="36"/>
        <v>0</v>
      </c>
      <c r="J86" s="141">
        <v>0</v>
      </c>
      <c r="K86" s="142">
        <f t="shared" si="37"/>
        <v>0</v>
      </c>
      <c r="L86" s="141">
        <v>0</v>
      </c>
      <c r="M86" s="142">
        <f t="shared" si="38"/>
        <v>0</v>
      </c>
      <c r="N86" s="141">
        <v>0</v>
      </c>
      <c r="O86" s="142">
        <f t="shared" si="39"/>
        <v>0</v>
      </c>
      <c r="P86" s="170">
        <f t="shared" si="40"/>
        <v>0</v>
      </c>
      <c r="Q86" s="6"/>
      <c r="R86" s="6"/>
      <c r="T86" s="211">
        <v>0</v>
      </c>
    </row>
    <row r="87" spans="1:21" s="180" customFormat="1" ht="51.75" thickBot="1">
      <c r="A87" s="7"/>
      <c r="B87" s="130">
        <f>B82+1</f>
        <v>10</v>
      </c>
      <c r="C87" s="18" t="s">
        <v>261</v>
      </c>
      <c r="D87" s="131"/>
      <c r="E87" s="132" t="s">
        <v>20</v>
      </c>
      <c r="F87" s="127">
        <v>0</v>
      </c>
      <c r="G87" s="124">
        <f t="shared" si="35"/>
        <v>0</v>
      </c>
      <c r="H87" s="127">
        <v>0</v>
      </c>
      <c r="I87" s="124">
        <f t="shared" si="36"/>
        <v>0</v>
      </c>
      <c r="J87" s="127">
        <v>0</v>
      </c>
      <c r="K87" s="124">
        <f t="shared" si="37"/>
        <v>0</v>
      </c>
      <c r="L87" s="127">
        <v>0</v>
      </c>
      <c r="M87" s="124">
        <f t="shared" si="38"/>
        <v>0</v>
      </c>
      <c r="N87" s="127">
        <v>0</v>
      </c>
      <c r="O87" s="124">
        <f t="shared" si="39"/>
        <v>0</v>
      </c>
      <c r="P87" s="125">
        <f t="shared" si="40"/>
        <v>0</v>
      </c>
      <c r="Q87" s="6"/>
      <c r="R87" s="6"/>
      <c r="T87" s="209">
        <v>1</v>
      </c>
    </row>
    <row r="88" spans="1:21" s="179" customFormat="1" ht="12.75" customHeight="1">
      <c r="A88" s="23"/>
      <c r="B88" s="309" t="s">
        <v>275</v>
      </c>
      <c r="C88" s="310"/>
      <c r="D88" s="311"/>
      <c r="E88" s="41" t="s">
        <v>20</v>
      </c>
      <c r="F88" s="214"/>
      <c r="G88" s="121"/>
      <c r="H88" s="126"/>
      <c r="I88" s="121"/>
      <c r="J88" s="126"/>
      <c r="K88" s="121"/>
      <c r="L88" s="126"/>
      <c r="M88" s="121"/>
      <c r="N88" s="126"/>
      <c r="O88" s="121"/>
      <c r="P88" s="221"/>
      <c r="Q88" s="6"/>
      <c r="R88" s="6">
        <f>P88*Q88</f>
        <v>0</v>
      </c>
      <c r="T88" s="218">
        <v>1</v>
      </c>
      <c r="U88" s="6">
        <f>Q88*T88</f>
        <v>0</v>
      </c>
    </row>
    <row r="89" spans="1:21" s="179" customFormat="1" ht="165.75">
      <c r="A89" s="23"/>
      <c r="B89" s="2">
        <v>1</v>
      </c>
      <c r="C89" s="3" t="s">
        <v>280</v>
      </c>
      <c r="D89" s="9"/>
      <c r="E89" s="24" t="s">
        <v>20</v>
      </c>
      <c r="F89" s="141">
        <v>0</v>
      </c>
      <c r="G89" s="121">
        <f t="shared" ref="G89:G103" si="42">F89*4</f>
        <v>0</v>
      </c>
      <c r="H89" s="126">
        <v>0</v>
      </c>
      <c r="I89" s="121">
        <f t="shared" ref="I89:I103" si="43">H89*2</f>
        <v>0</v>
      </c>
      <c r="J89" s="126">
        <v>0</v>
      </c>
      <c r="K89" s="121">
        <f t="shared" ref="K89:K103" si="44">J89*3</f>
        <v>0</v>
      </c>
      <c r="L89" s="126">
        <v>0</v>
      </c>
      <c r="M89" s="121">
        <f t="shared" ref="M89:M103" si="45">L89</f>
        <v>0</v>
      </c>
      <c r="N89" s="126">
        <v>0</v>
      </c>
      <c r="O89" s="121">
        <f t="shared" ref="O89:O103" si="46">N89</f>
        <v>0</v>
      </c>
      <c r="P89" s="122">
        <f t="shared" ref="P89:P103" si="47">G89+I89+K89+M89+O89</f>
        <v>0</v>
      </c>
      <c r="Q89" s="6"/>
      <c r="R89" s="6"/>
      <c r="T89" s="211">
        <v>1</v>
      </c>
    </row>
    <row r="90" spans="1:21" s="179" customFormat="1" ht="89.25">
      <c r="A90" s="23"/>
      <c r="B90" s="2">
        <f t="shared" ref="B90:B97" si="48">(B89+1)</f>
        <v>2</v>
      </c>
      <c r="C90" s="3" t="s">
        <v>406</v>
      </c>
      <c r="D90" s="9"/>
      <c r="E90" s="24" t="s">
        <v>18</v>
      </c>
      <c r="F90" s="141">
        <v>0</v>
      </c>
      <c r="G90" s="121">
        <f t="shared" si="42"/>
        <v>0</v>
      </c>
      <c r="H90" s="126">
        <v>0</v>
      </c>
      <c r="I90" s="121">
        <f t="shared" si="43"/>
        <v>0</v>
      </c>
      <c r="J90" s="126">
        <v>0</v>
      </c>
      <c r="K90" s="121">
        <f t="shared" si="44"/>
        <v>0</v>
      </c>
      <c r="L90" s="126">
        <v>0</v>
      </c>
      <c r="M90" s="121">
        <f t="shared" si="45"/>
        <v>0</v>
      </c>
      <c r="N90" s="126">
        <v>0</v>
      </c>
      <c r="O90" s="121">
        <f t="shared" si="46"/>
        <v>0</v>
      </c>
      <c r="P90" s="122">
        <f t="shared" si="47"/>
        <v>0</v>
      </c>
      <c r="Q90" s="6"/>
      <c r="R90" s="6"/>
      <c r="T90" s="211">
        <v>1</v>
      </c>
    </row>
    <row r="91" spans="1:21" s="180" customFormat="1" ht="51">
      <c r="A91" s="7"/>
      <c r="B91" s="2">
        <f t="shared" si="48"/>
        <v>3</v>
      </c>
      <c r="C91" s="3" t="s">
        <v>267</v>
      </c>
      <c r="D91" s="9" t="s">
        <v>174</v>
      </c>
      <c r="E91" s="24" t="s">
        <v>18</v>
      </c>
      <c r="F91" s="141">
        <v>0</v>
      </c>
      <c r="G91" s="121">
        <f t="shared" si="42"/>
        <v>0</v>
      </c>
      <c r="H91" s="126">
        <v>0</v>
      </c>
      <c r="I91" s="121">
        <f t="shared" si="43"/>
        <v>0</v>
      </c>
      <c r="J91" s="126">
        <v>0</v>
      </c>
      <c r="K91" s="121">
        <f t="shared" si="44"/>
        <v>0</v>
      </c>
      <c r="L91" s="126">
        <v>0</v>
      </c>
      <c r="M91" s="121">
        <f t="shared" si="45"/>
        <v>0</v>
      </c>
      <c r="N91" s="126">
        <v>0</v>
      </c>
      <c r="O91" s="121">
        <f t="shared" si="46"/>
        <v>0</v>
      </c>
      <c r="P91" s="122">
        <f t="shared" si="47"/>
        <v>0</v>
      </c>
      <c r="Q91" s="6"/>
      <c r="R91" s="6"/>
      <c r="T91" s="211">
        <v>44</v>
      </c>
    </row>
    <row r="92" spans="1:21" s="180" customFormat="1" ht="51">
      <c r="A92" s="7"/>
      <c r="B92" s="2">
        <f t="shared" si="48"/>
        <v>4</v>
      </c>
      <c r="C92" s="3" t="s">
        <v>269</v>
      </c>
      <c r="D92" s="9" t="s">
        <v>226</v>
      </c>
      <c r="E92" s="24" t="s">
        <v>18</v>
      </c>
      <c r="F92" s="141">
        <v>0</v>
      </c>
      <c r="G92" s="121">
        <f t="shared" si="42"/>
        <v>0</v>
      </c>
      <c r="H92" s="126">
        <v>0</v>
      </c>
      <c r="I92" s="121">
        <f t="shared" si="43"/>
        <v>0</v>
      </c>
      <c r="J92" s="126">
        <v>0</v>
      </c>
      <c r="K92" s="121">
        <f t="shared" si="44"/>
        <v>0</v>
      </c>
      <c r="L92" s="126">
        <v>0</v>
      </c>
      <c r="M92" s="121">
        <f t="shared" si="45"/>
        <v>0</v>
      </c>
      <c r="N92" s="126">
        <v>0</v>
      </c>
      <c r="O92" s="121">
        <f t="shared" si="46"/>
        <v>0</v>
      </c>
      <c r="P92" s="122">
        <f t="shared" si="47"/>
        <v>0</v>
      </c>
      <c r="Q92" s="6"/>
      <c r="R92" s="6"/>
      <c r="T92" s="211">
        <v>1</v>
      </c>
    </row>
    <row r="93" spans="1:21" s="180" customFormat="1" ht="76.5">
      <c r="A93" s="7"/>
      <c r="B93" s="2">
        <f t="shared" si="48"/>
        <v>5</v>
      </c>
      <c r="C93" s="25" t="s">
        <v>227</v>
      </c>
      <c r="D93" s="26"/>
      <c r="E93" s="129" t="s">
        <v>17</v>
      </c>
      <c r="F93" s="141">
        <v>0</v>
      </c>
      <c r="G93" s="121">
        <f t="shared" si="42"/>
        <v>0</v>
      </c>
      <c r="H93" s="126">
        <v>0</v>
      </c>
      <c r="I93" s="121">
        <f t="shared" si="43"/>
        <v>0</v>
      </c>
      <c r="J93" s="126">
        <v>0</v>
      </c>
      <c r="K93" s="121">
        <f t="shared" si="44"/>
        <v>0</v>
      </c>
      <c r="L93" s="126">
        <v>0</v>
      </c>
      <c r="M93" s="121">
        <f t="shared" si="45"/>
        <v>0</v>
      </c>
      <c r="N93" s="126">
        <v>0</v>
      </c>
      <c r="O93" s="121">
        <f t="shared" si="46"/>
        <v>0</v>
      </c>
      <c r="P93" s="122">
        <f t="shared" si="47"/>
        <v>0</v>
      </c>
      <c r="Q93" s="6"/>
      <c r="R93" s="6"/>
      <c r="T93" s="216">
        <v>4</v>
      </c>
    </row>
    <row r="94" spans="1:21" s="180" customFormat="1" ht="42" customHeight="1">
      <c r="A94" s="7"/>
      <c r="B94" s="2">
        <f t="shared" si="48"/>
        <v>6</v>
      </c>
      <c r="C94" s="3" t="s">
        <v>175</v>
      </c>
      <c r="D94" s="9" t="s">
        <v>460</v>
      </c>
      <c r="E94" s="24" t="s">
        <v>18</v>
      </c>
      <c r="F94" s="141">
        <v>0</v>
      </c>
      <c r="G94" s="121">
        <f t="shared" si="42"/>
        <v>0</v>
      </c>
      <c r="H94" s="126">
        <v>0</v>
      </c>
      <c r="I94" s="121">
        <f t="shared" si="43"/>
        <v>0</v>
      </c>
      <c r="J94" s="126">
        <v>0</v>
      </c>
      <c r="K94" s="121">
        <f t="shared" si="44"/>
        <v>0</v>
      </c>
      <c r="L94" s="126">
        <v>0</v>
      </c>
      <c r="M94" s="121">
        <f t="shared" si="45"/>
        <v>0</v>
      </c>
      <c r="N94" s="126">
        <v>0</v>
      </c>
      <c r="O94" s="121">
        <f t="shared" si="46"/>
        <v>0</v>
      </c>
      <c r="P94" s="122">
        <f t="shared" si="47"/>
        <v>0</v>
      </c>
      <c r="Q94" s="6"/>
      <c r="R94" s="6"/>
      <c r="T94" s="216">
        <v>42</v>
      </c>
    </row>
    <row r="95" spans="1:21" s="180" customFormat="1" ht="38.25">
      <c r="A95" s="7"/>
      <c r="B95" s="2">
        <f t="shared" si="48"/>
        <v>7</v>
      </c>
      <c r="C95" s="3" t="s">
        <v>176</v>
      </c>
      <c r="D95" s="9" t="s">
        <v>640</v>
      </c>
      <c r="E95" s="24" t="s">
        <v>18</v>
      </c>
      <c r="F95" s="141">
        <v>0</v>
      </c>
      <c r="G95" s="121">
        <f t="shared" si="42"/>
        <v>0</v>
      </c>
      <c r="H95" s="126">
        <v>0</v>
      </c>
      <c r="I95" s="121">
        <f t="shared" si="43"/>
        <v>0</v>
      </c>
      <c r="J95" s="126">
        <v>0</v>
      </c>
      <c r="K95" s="121">
        <f t="shared" si="44"/>
        <v>0</v>
      </c>
      <c r="L95" s="126">
        <v>0</v>
      </c>
      <c r="M95" s="121">
        <f t="shared" si="45"/>
        <v>0</v>
      </c>
      <c r="N95" s="126">
        <v>0</v>
      </c>
      <c r="O95" s="121">
        <f t="shared" si="46"/>
        <v>0</v>
      </c>
      <c r="P95" s="122">
        <f t="shared" si="47"/>
        <v>0</v>
      </c>
      <c r="Q95" s="6"/>
      <c r="R95" s="6"/>
      <c r="T95" s="211">
        <v>37</v>
      </c>
    </row>
    <row r="96" spans="1:21" s="187" customFormat="1" ht="89.25">
      <c r="A96" s="181"/>
      <c r="B96" s="182">
        <f t="shared" si="48"/>
        <v>8</v>
      </c>
      <c r="C96" s="183" t="s">
        <v>273</v>
      </c>
      <c r="D96" s="184" t="s">
        <v>641</v>
      </c>
      <c r="E96" s="185" t="s">
        <v>18</v>
      </c>
      <c r="F96" s="141">
        <v>0</v>
      </c>
      <c r="G96" s="121">
        <f t="shared" si="42"/>
        <v>0</v>
      </c>
      <c r="H96" s="126">
        <v>0</v>
      </c>
      <c r="I96" s="121">
        <f t="shared" si="43"/>
        <v>0</v>
      </c>
      <c r="J96" s="126">
        <v>0</v>
      </c>
      <c r="K96" s="121">
        <f t="shared" si="44"/>
        <v>0</v>
      </c>
      <c r="L96" s="126">
        <v>0</v>
      </c>
      <c r="M96" s="121">
        <f t="shared" si="45"/>
        <v>0</v>
      </c>
      <c r="N96" s="126">
        <v>0</v>
      </c>
      <c r="O96" s="121">
        <f t="shared" si="46"/>
        <v>0</v>
      </c>
      <c r="P96" s="122">
        <f t="shared" si="47"/>
        <v>0</v>
      </c>
      <c r="Q96" s="186"/>
      <c r="R96" s="186"/>
      <c r="T96" s="211">
        <v>1</v>
      </c>
    </row>
    <row r="97" spans="1:21" s="187" customFormat="1" ht="25.5">
      <c r="A97" s="181"/>
      <c r="B97" s="182">
        <f t="shared" si="48"/>
        <v>9</v>
      </c>
      <c r="C97" s="183" t="s">
        <v>274</v>
      </c>
      <c r="D97" s="184" t="s">
        <v>462</v>
      </c>
      <c r="E97" s="185" t="s">
        <v>18</v>
      </c>
      <c r="F97" s="141">
        <v>0</v>
      </c>
      <c r="G97" s="121">
        <f t="shared" si="42"/>
        <v>0</v>
      </c>
      <c r="H97" s="126">
        <v>0</v>
      </c>
      <c r="I97" s="121">
        <f t="shared" si="43"/>
        <v>0</v>
      </c>
      <c r="J97" s="126">
        <v>0</v>
      </c>
      <c r="K97" s="121">
        <f t="shared" si="44"/>
        <v>0</v>
      </c>
      <c r="L97" s="126">
        <v>0</v>
      </c>
      <c r="M97" s="121">
        <f t="shared" si="45"/>
        <v>0</v>
      </c>
      <c r="N97" s="126">
        <v>0</v>
      </c>
      <c r="O97" s="121">
        <f t="shared" si="46"/>
        <v>0</v>
      </c>
      <c r="P97" s="122">
        <f t="shared" si="47"/>
        <v>0</v>
      </c>
      <c r="Q97" s="186"/>
      <c r="R97" s="186"/>
      <c r="T97" s="211">
        <v>1</v>
      </c>
    </row>
    <row r="98" spans="1:21" s="180" customFormat="1" ht="51">
      <c r="A98" s="7"/>
      <c r="B98" s="44">
        <f>(B95+1)</f>
        <v>8</v>
      </c>
      <c r="C98" s="3" t="s">
        <v>177</v>
      </c>
      <c r="D98" s="9" t="s">
        <v>461</v>
      </c>
      <c r="E98" s="24" t="s">
        <v>18</v>
      </c>
      <c r="F98" s="141">
        <v>0</v>
      </c>
      <c r="G98" s="121">
        <f t="shared" si="42"/>
        <v>0</v>
      </c>
      <c r="H98" s="126">
        <v>0</v>
      </c>
      <c r="I98" s="121">
        <f t="shared" si="43"/>
        <v>0</v>
      </c>
      <c r="J98" s="126">
        <v>0</v>
      </c>
      <c r="K98" s="121">
        <f t="shared" si="44"/>
        <v>0</v>
      </c>
      <c r="L98" s="126">
        <v>0</v>
      </c>
      <c r="M98" s="121">
        <f t="shared" si="45"/>
        <v>0</v>
      </c>
      <c r="N98" s="126">
        <v>0</v>
      </c>
      <c r="O98" s="121">
        <f t="shared" si="46"/>
        <v>0</v>
      </c>
      <c r="P98" s="122">
        <f t="shared" si="47"/>
        <v>0</v>
      </c>
      <c r="Q98" s="6"/>
      <c r="R98" s="6"/>
      <c r="T98" s="211">
        <v>1</v>
      </c>
    </row>
    <row r="99" spans="1:21" s="258" customFormat="1">
      <c r="A99" s="7"/>
      <c r="B99" s="2">
        <f>(B98+1)</f>
        <v>9</v>
      </c>
      <c r="C99" s="2" t="s">
        <v>544</v>
      </c>
      <c r="D99" s="260" t="s">
        <v>543</v>
      </c>
      <c r="E99" s="261" t="s">
        <v>18</v>
      </c>
      <c r="F99" s="141">
        <v>0</v>
      </c>
      <c r="G99" s="158">
        <f t="shared" si="42"/>
        <v>0</v>
      </c>
      <c r="H99" s="141">
        <v>0</v>
      </c>
      <c r="I99" s="142">
        <f t="shared" si="43"/>
        <v>0</v>
      </c>
      <c r="J99" s="141">
        <v>0</v>
      </c>
      <c r="K99" s="142">
        <f t="shared" si="44"/>
        <v>0</v>
      </c>
      <c r="L99" s="141">
        <v>0</v>
      </c>
      <c r="M99" s="142">
        <f t="shared" si="45"/>
        <v>0</v>
      </c>
      <c r="N99" s="141">
        <v>0</v>
      </c>
      <c r="O99" s="142">
        <f t="shared" si="46"/>
        <v>0</v>
      </c>
      <c r="P99" s="170">
        <f t="shared" si="47"/>
        <v>0</v>
      </c>
      <c r="Q99" s="6"/>
      <c r="R99" s="6"/>
      <c r="T99" s="211">
        <v>42</v>
      </c>
    </row>
    <row r="100" spans="1:21" s="258" customFormat="1">
      <c r="A100" s="7"/>
      <c r="B100" s="2">
        <f>(B99+1)</f>
        <v>10</v>
      </c>
      <c r="C100" s="2" t="s">
        <v>544</v>
      </c>
      <c r="D100" s="260" t="s">
        <v>545</v>
      </c>
      <c r="E100" s="261" t="s">
        <v>18</v>
      </c>
      <c r="F100" s="141">
        <v>0</v>
      </c>
      <c r="G100" s="158">
        <f t="shared" si="42"/>
        <v>0</v>
      </c>
      <c r="H100" s="141">
        <v>0</v>
      </c>
      <c r="I100" s="142">
        <f t="shared" si="43"/>
        <v>0</v>
      </c>
      <c r="J100" s="141">
        <v>0</v>
      </c>
      <c r="K100" s="142">
        <f t="shared" si="44"/>
        <v>0</v>
      </c>
      <c r="L100" s="141">
        <v>0</v>
      </c>
      <c r="M100" s="142">
        <f t="shared" si="45"/>
        <v>0</v>
      </c>
      <c r="N100" s="141">
        <v>0</v>
      </c>
      <c r="O100" s="142">
        <f t="shared" si="46"/>
        <v>0</v>
      </c>
      <c r="P100" s="170">
        <f t="shared" si="47"/>
        <v>0</v>
      </c>
      <c r="Q100" s="6"/>
      <c r="R100" s="6"/>
      <c r="T100" s="211">
        <v>0</v>
      </c>
    </row>
    <row r="101" spans="1:21" s="258" customFormat="1">
      <c r="A101" s="7"/>
      <c r="B101" s="2">
        <f>(B100+1)</f>
        <v>11</v>
      </c>
      <c r="C101" s="2" t="s">
        <v>544</v>
      </c>
      <c r="D101" s="260" t="s">
        <v>546</v>
      </c>
      <c r="E101" s="261" t="s">
        <v>18</v>
      </c>
      <c r="F101" s="141">
        <v>0</v>
      </c>
      <c r="G101" s="158">
        <f t="shared" si="42"/>
        <v>0</v>
      </c>
      <c r="H101" s="141">
        <v>0</v>
      </c>
      <c r="I101" s="142">
        <f t="shared" si="43"/>
        <v>0</v>
      </c>
      <c r="J101" s="141">
        <v>0</v>
      </c>
      <c r="K101" s="142">
        <f t="shared" si="44"/>
        <v>0</v>
      </c>
      <c r="L101" s="141">
        <v>0</v>
      </c>
      <c r="M101" s="142">
        <f t="shared" si="45"/>
        <v>0</v>
      </c>
      <c r="N101" s="141">
        <v>0</v>
      </c>
      <c r="O101" s="142">
        <f t="shared" si="46"/>
        <v>0</v>
      </c>
      <c r="P101" s="170">
        <f t="shared" si="47"/>
        <v>0</v>
      </c>
      <c r="Q101" s="6"/>
      <c r="R101" s="6"/>
      <c r="T101" s="211">
        <v>1</v>
      </c>
    </row>
    <row r="102" spans="1:21" s="258" customFormat="1">
      <c r="A102" s="7"/>
      <c r="B102" s="2">
        <f>(B101+1)</f>
        <v>12</v>
      </c>
      <c r="C102" s="2" t="s">
        <v>544</v>
      </c>
      <c r="D102" s="260" t="s">
        <v>547</v>
      </c>
      <c r="E102" s="261" t="s">
        <v>18</v>
      </c>
      <c r="F102" s="141">
        <v>0</v>
      </c>
      <c r="G102" s="158">
        <f t="shared" si="42"/>
        <v>0</v>
      </c>
      <c r="H102" s="141">
        <v>0</v>
      </c>
      <c r="I102" s="142">
        <f t="shared" si="43"/>
        <v>0</v>
      </c>
      <c r="J102" s="141">
        <v>0</v>
      </c>
      <c r="K102" s="142">
        <f t="shared" si="44"/>
        <v>0</v>
      </c>
      <c r="L102" s="141">
        <v>0</v>
      </c>
      <c r="M102" s="142">
        <f t="shared" si="45"/>
        <v>0</v>
      </c>
      <c r="N102" s="141">
        <v>0</v>
      </c>
      <c r="O102" s="142">
        <f t="shared" si="46"/>
        <v>0</v>
      </c>
      <c r="P102" s="170">
        <f t="shared" si="47"/>
        <v>0</v>
      </c>
      <c r="Q102" s="6"/>
      <c r="R102" s="6"/>
      <c r="T102" s="211">
        <v>1</v>
      </c>
    </row>
    <row r="103" spans="1:21" s="180" customFormat="1" ht="51.75" thickBot="1">
      <c r="A103" s="7"/>
      <c r="B103" s="130">
        <f>B98+1</f>
        <v>9</v>
      </c>
      <c r="C103" s="18" t="s">
        <v>261</v>
      </c>
      <c r="D103" s="131"/>
      <c r="E103" s="219" t="s">
        <v>20</v>
      </c>
      <c r="F103" s="127">
        <v>0</v>
      </c>
      <c r="G103" s="124">
        <f t="shared" si="42"/>
        <v>0</v>
      </c>
      <c r="H103" s="127">
        <v>0</v>
      </c>
      <c r="I103" s="124">
        <f t="shared" si="43"/>
        <v>0</v>
      </c>
      <c r="J103" s="127">
        <v>0</v>
      </c>
      <c r="K103" s="124">
        <f t="shared" si="44"/>
        <v>0</v>
      </c>
      <c r="L103" s="127">
        <v>0</v>
      </c>
      <c r="M103" s="124">
        <f t="shared" si="45"/>
        <v>0</v>
      </c>
      <c r="N103" s="127">
        <v>0</v>
      </c>
      <c r="O103" s="124">
        <f t="shared" si="46"/>
        <v>0</v>
      </c>
      <c r="P103" s="125">
        <f t="shared" si="47"/>
        <v>0</v>
      </c>
      <c r="Q103" s="6"/>
      <c r="R103" s="6"/>
      <c r="T103" s="209">
        <v>1</v>
      </c>
    </row>
    <row r="104" spans="1:21" s="179" customFormat="1" ht="12.75" customHeight="1">
      <c r="A104" s="23"/>
      <c r="B104" s="309" t="s">
        <v>281</v>
      </c>
      <c r="C104" s="310"/>
      <c r="D104" s="311"/>
      <c r="E104" s="41" t="s">
        <v>20</v>
      </c>
      <c r="F104" s="214">
        <v>1</v>
      </c>
      <c r="G104" s="121"/>
      <c r="H104" s="126"/>
      <c r="I104" s="121"/>
      <c r="J104" s="126"/>
      <c r="K104" s="121"/>
      <c r="L104" s="126"/>
      <c r="M104" s="121"/>
      <c r="N104" s="126"/>
      <c r="O104" s="121"/>
      <c r="P104" s="221">
        <v>1</v>
      </c>
      <c r="Q104" s="6"/>
      <c r="R104" s="6">
        <f>P104*Q104</f>
        <v>0</v>
      </c>
      <c r="T104" s="218">
        <v>1</v>
      </c>
      <c r="U104" s="6">
        <f>Q104*T104</f>
        <v>0</v>
      </c>
    </row>
    <row r="105" spans="1:21" s="179" customFormat="1" ht="165.75">
      <c r="A105" s="23"/>
      <c r="B105" s="2">
        <v>1</v>
      </c>
      <c r="C105" s="3" t="s">
        <v>282</v>
      </c>
      <c r="D105" s="9"/>
      <c r="E105" s="24" t="s">
        <v>20</v>
      </c>
      <c r="F105" s="141">
        <v>0</v>
      </c>
      <c r="G105" s="121">
        <f t="shared" ref="G105:G120" si="49">F105*4</f>
        <v>0</v>
      </c>
      <c r="H105" s="126">
        <v>0</v>
      </c>
      <c r="I105" s="121">
        <f t="shared" ref="I105:I120" si="50">H105*2</f>
        <v>0</v>
      </c>
      <c r="J105" s="126">
        <v>0</v>
      </c>
      <c r="K105" s="121">
        <f t="shared" ref="K105:K120" si="51">J105*3</f>
        <v>0</v>
      </c>
      <c r="L105" s="126">
        <v>0</v>
      </c>
      <c r="M105" s="121">
        <f t="shared" ref="M105:M120" si="52">L105</f>
        <v>0</v>
      </c>
      <c r="N105" s="126">
        <v>0</v>
      </c>
      <c r="O105" s="121">
        <f t="shared" ref="O105:O120" si="53">N105</f>
        <v>0</v>
      </c>
      <c r="P105" s="122">
        <f t="shared" ref="P105:P120" si="54">G105+I105+K105+M105+O105</f>
        <v>0</v>
      </c>
      <c r="Q105" s="6"/>
      <c r="R105" s="6"/>
      <c r="T105" s="211">
        <v>1</v>
      </c>
    </row>
    <row r="106" spans="1:21" s="179" customFormat="1" ht="89.25">
      <c r="A106" s="23"/>
      <c r="B106" s="2">
        <f t="shared" ref="B106:B114" si="55">(B105+1)</f>
        <v>2</v>
      </c>
      <c r="C106" s="3" t="s">
        <v>406</v>
      </c>
      <c r="D106" s="9"/>
      <c r="E106" s="24" t="s">
        <v>18</v>
      </c>
      <c r="F106" s="141">
        <v>0</v>
      </c>
      <c r="G106" s="121">
        <f t="shared" si="49"/>
        <v>0</v>
      </c>
      <c r="H106" s="126">
        <v>0</v>
      </c>
      <c r="I106" s="121">
        <f t="shared" si="50"/>
        <v>0</v>
      </c>
      <c r="J106" s="126">
        <v>0</v>
      </c>
      <c r="K106" s="121">
        <f t="shared" si="51"/>
        <v>0</v>
      </c>
      <c r="L106" s="126">
        <v>0</v>
      </c>
      <c r="M106" s="121">
        <f t="shared" si="52"/>
        <v>0</v>
      </c>
      <c r="N106" s="126">
        <v>0</v>
      </c>
      <c r="O106" s="121">
        <f t="shared" si="53"/>
        <v>0</v>
      </c>
      <c r="P106" s="122">
        <f t="shared" si="54"/>
        <v>0</v>
      </c>
      <c r="Q106" s="6"/>
      <c r="R106" s="6"/>
      <c r="T106" s="211">
        <v>1</v>
      </c>
    </row>
    <row r="107" spans="1:21" s="180" customFormat="1" ht="51">
      <c r="A107" s="7"/>
      <c r="B107" s="2">
        <f t="shared" si="55"/>
        <v>3</v>
      </c>
      <c r="C107" s="3" t="s">
        <v>267</v>
      </c>
      <c r="D107" s="9" t="s">
        <v>174</v>
      </c>
      <c r="E107" s="24" t="s">
        <v>18</v>
      </c>
      <c r="F107" s="141">
        <v>0</v>
      </c>
      <c r="G107" s="121">
        <f t="shared" si="49"/>
        <v>0</v>
      </c>
      <c r="H107" s="126">
        <v>0</v>
      </c>
      <c r="I107" s="121">
        <f t="shared" si="50"/>
        <v>0</v>
      </c>
      <c r="J107" s="126">
        <v>0</v>
      </c>
      <c r="K107" s="121">
        <f t="shared" si="51"/>
        <v>0</v>
      </c>
      <c r="L107" s="126">
        <v>0</v>
      </c>
      <c r="M107" s="121">
        <f t="shared" si="52"/>
        <v>0</v>
      </c>
      <c r="N107" s="126">
        <v>0</v>
      </c>
      <c r="O107" s="121">
        <f t="shared" si="53"/>
        <v>0</v>
      </c>
      <c r="P107" s="122">
        <f t="shared" si="54"/>
        <v>0</v>
      </c>
      <c r="Q107" s="6"/>
      <c r="R107" s="6"/>
      <c r="T107" s="211">
        <v>41</v>
      </c>
    </row>
    <row r="108" spans="1:21" s="180" customFormat="1" ht="51">
      <c r="A108" s="7"/>
      <c r="B108" s="2">
        <f t="shared" si="55"/>
        <v>4</v>
      </c>
      <c r="C108" s="3" t="s">
        <v>268</v>
      </c>
      <c r="D108" s="9" t="s">
        <v>174</v>
      </c>
      <c r="E108" s="24" t="s">
        <v>18</v>
      </c>
      <c r="F108" s="141">
        <v>0</v>
      </c>
      <c r="G108" s="121">
        <f t="shared" si="49"/>
        <v>0</v>
      </c>
      <c r="H108" s="126">
        <v>0</v>
      </c>
      <c r="I108" s="121">
        <f t="shared" si="50"/>
        <v>0</v>
      </c>
      <c r="J108" s="126">
        <v>0</v>
      </c>
      <c r="K108" s="121">
        <f t="shared" si="51"/>
        <v>0</v>
      </c>
      <c r="L108" s="126">
        <v>0</v>
      </c>
      <c r="M108" s="121">
        <f t="shared" si="52"/>
        <v>0</v>
      </c>
      <c r="N108" s="126">
        <v>0</v>
      </c>
      <c r="O108" s="121">
        <f t="shared" si="53"/>
        <v>0</v>
      </c>
      <c r="P108" s="122">
        <f t="shared" si="54"/>
        <v>0</v>
      </c>
      <c r="Q108" s="6"/>
      <c r="R108" s="6"/>
      <c r="T108" s="211">
        <v>1</v>
      </c>
    </row>
    <row r="109" spans="1:21" s="180" customFormat="1" ht="51">
      <c r="A109" s="7"/>
      <c r="B109" s="2">
        <f t="shared" si="55"/>
        <v>5</v>
      </c>
      <c r="C109" s="3" t="s">
        <v>269</v>
      </c>
      <c r="D109" s="9" t="s">
        <v>226</v>
      </c>
      <c r="E109" s="24" t="s">
        <v>18</v>
      </c>
      <c r="F109" s="141">
        <v>0</v>
      </c>
      <c r="G109" s="121">
        <f t="shared" si="49"/>
        <v>0</v>
      </c>
      <c r="H109" s="126">
        <v>0</v>
      </c>
      <c r="I109" s="121">
        <f t="shared" si="50"/>
        <v>0</v>
      </c>
      <c r="J109" s="126">
        <v>0</v>
      </c>
      <c r="K109" s="121">
        <f t="shared" si="51"/>
        <v>0</v>
      </c>
      <c r="L109" s="126">
        <v>0</v>
      </c>
      <c r="M109" s="121">
        <f t="shared" si="52"/>
        <v>0</v>
      </c>
      <c r="N109" s="126">
        <v>0</v>
      </c>
      <c r="O109" s="121">
        <f t="shared" si="53"/>
        <v>0</v>
      </c>
      <c r="P109" s="122">
        <f t="shared" si="54"/>
        <v>0</v>
      </c>
      <c r="Q109" s="6"/>
      <c r="R109" s="6"/>
      <c r="T109" s="211">
        <v>2</v>
      </c>
    </row>
    <row r="110" spans="1:21" s="180" customFormat="1" ht="76.5">
      <c r="A110" s="7"/>
      <c r="B110" s="2">
        <f t="shared" si="55"/>
        <v>6</v>
      </c>
      <c r="C110" s="25" t="s">
        <v>227</v>
      </c>
      <c r="D110" s="26"/>
      <c r="E110" s="129" t="s">
        <v>17</v>
      </c>
      <c r="F110" s="141">
        <v>0</v>
      </c>
      <c r="G110" s="121">
        <f t="shared" si="49"/>
        <v>0</v>
      </c>
      <c r="H110" s="126">
        <v>0</v>
      </c>
      <c r="I110" s="121">
        <f t="shared" si="50"/>
        <v>0</v>
      </c>
      <c r="J110" s="126">
        <v>0</v>
      </c>
      <c r="K110" s="121">
        <f t="shared" si="51"/>
        <v>0</v>
      </c>
      <c r="L110" s="126">
        <v>0</v>
      </c>
      <c r="M110" s="121">
        <f t="shared" si="52"/>
        <v>0</v>
      </c>
      <c r="N110" s="126">
        <v>0</v>
      </c>
      <c r="O110" s="121">
        <f t="shared" si="53"/>
        <v>0</v>
      </c>
      <c r="P110" s="122">
        <f t="shared" si="54"/>
        <v>0</v>
      </c>
      <c r="Q110" s="6"/>
      <c r="R110" s="6"/>
      <c r="T110" s="216">
        <v>4.5</v>
      </c>
    </row>
    <row r="111" spans="1:21" s="180" customFormat="1" ht="42" customHeight="1">
      <c r="A111" s="7"/>
      <c r="B111" s="2">
        <f t="shared" si="55"/>
        <v>7</v>
      </c>
      <c r="C111" s="3" t="s">
        <v>175</v>
      </c>
      <c r="D111" s="9" t="s">
        <v>460</v>
      </c>
      <c r="E111" s="24" t="s">
        <v>18</v>
      </c>
      <c r="F111" s="141">
        <v>0</v>
      </c>
      <c r="G111" s="121">
        <f t="shared" si="49"/>
        <v>0</v>
      </c>
      <c r="H111" s="126">
        <v>0</v>
      </c>
      <c r="I111" s="121">
        <f t="shared" si="50"/>
        <v>0</v>
      </c>
      <c r="J111" s="126">
        <v>0</v>
      </c>
      <c r="K111" s="121">
        <f t="shared" si="51"/>
        <v>0</v>
      </c>
      <c r="L111" s="126">
        <v>0</v>
      </c>
      <c r="M111" s="121">
        <f t="shared" si="52"/>
        <v>0</v>
      </c>
      <c r="N111" s="126">
        <v>0</v>
      </c>
      <c r="O111" s="121">
        <f t="shared" si="53"/>
        <v>0</v>
      </c>
      <c r="P111" s="122">
        <f t="shared" si="54"/>
        <v>0</v>
      </c>
      <c r="Q111" s="6"/>
      <c r="R111" s="6"/>
      <c r="T111" s="216">
        <v>45</v>
      </c>
    </row>
    <row r="112" spans="1:21" s="180" customFormat="1" ht="38.25">
      <c r="A112" s="7"/>
      <c r="B112" s="2">
        <f t="shared" si="55"/>
        <v>8</v>
      </c>
      <c r="C112" s="3" t="s">
        <v>176</v>
      </c>
      <c r="D112" s="9" t="s">
        <v>640</v>
      </c>
      <c r="E112" s="24" t="s">
        <v>18</v>
      </c>
      <c r="F112" s="141">
        <v>0</v>
      </c>
      <c r="G112" s="121">
        <f t="shared" si="49"/>
        <v>0</v>
      </c>
      <c r="H112" s="126">
        <v>0</v>
      </c>
      <c r="I112" s="121">
        <f t="shared" si="50"/>
        <v>0</v>
      </c>
      <c r="J112" s="126">
        <v>0</v>
      </c>
      <c r="K112" s="121">
        <f t="shared" si="51"/>
        <v>0</v>
      </c>
      <c r="L112" s="126">
        <v>0</v>
      </c>
      <c r="M112" s="121">
        <f t="shared" si="52"/>
        <v>0</v>
      </c>
      <c r="N112" s="126">
        <v>0</v>
      </c>
      <c r="O112" s="121">
        <f t="shared" si="53"/>
        <v>0</v>
      </c>
      <c r="P112" s="122">
        <f t="shared" si="54"/>
        <v>0</v>
      </c>
      <c r="Q112" s="6"/>
      <c r="R112" s="6"/>
      <c r="T112" s="211">
        <v>39</v>
      </c>
    </row>
    <row r="113" spans="1:21" s="187" customFormat="1" ht="89.25">
      <c r="A113" s="181"/>
      <c r="B113" s="182">
        <f t="shared" si="55"/>
        <v>9</v>
      </c>
      <c r="C113" s="183" t="s">
        <v>273</v>
      </c>
      <c r="D113" s="184" t="s">
        <v>641</v>
      </c>
      <c r="E113" s="185" t="s">
        <v>18</v>
      </c>
      <c r="F113" s="141">
        <v>0</v>
      </c>
      <c r="G113" s="121">
        <f t="shared" si="49"/>
        <v>0</v>
      </c>
      <c r="H113" s="126">
        <v>0</v>
      </c>
      <c r="I113" s="121">
        <f t="shared" si="50"/>
        <v>0</v>
      </c>
      <c r="J113" s="126">
        <v>0</v>
      </c>
      <c r="K113" s="121">
        <f t="shared" si="51"/>
        <v>0</v>
      </c>
      <c r="L113" s="126">
        <v>0</v>
      </c>
      <c r="M113" s="121">
        <f t="shared" si="52"/>
        <v>0</v>
      </c>
      <c r="N113" s="126">
        <v>0</v>
      </c>
      <c r="O113" s="121">
        <f t="shared" si="53"/>
        <v>0</v>
      </c>
      <c r="P113" s="122">
        <f t="shared" si="54"/>
        <v>0</v>
      </c>
      <c r="Q113" s="186"/>
      <c r="R113" s="186"/>
      <c r="T113" s="211">
        <v>2</v>
      </c>
    </row>
    <row r="114" spans="1:21" s="187" customFormat="1" ht="25.5">
      <c r="A114" s="181"/>
      <c r="B114" s="182">
        <f t="shared" si="55"/>
        <v>10</v>
      </c>
      <c r="C114" s="183" t="s">
        <v>274</v>
      </c>
      <c r="D114" s="184" t="s">
        <v>462</v>
      </c>
      <c r="E114" s="185" t="s">
        <v>18</v>
      </c>
      <c r="F114" s="141">
        <v>0</v>
      </c>
      <c r="G114" s="121">
        <f t="shared" si="49"/>
        <v>0</v>
      </c>
      <c r="H114" s="126">
        <v>0</v>
      </c>
      <c r="I114" s="121">
        <f t="shared" si="50"/>
        <v>0</v>
      </c>
      <c r="J114" s="126">
        <v>0</v>
      </c>
      <c r="K114" s="121">
        <f t="shared" si="51"/>
        <v>0</v>
      </c>
      <c r="L114" s="126">
        <v>0</v>
      </c>
      <c r="M114" s="121">
        <f t="shared" si="52"/>
        <v>0</v>
      </c>
      <c r="N114" s="126">
        <v>0</v>
      </c>
      <c r="O114" s="121">
        <f t="shared" si="53"/>
        <v>0</v>
      </c>
      <c r="P114" s="122">
        <f t="shared" si="54"/>
        <v>0</v>
      </c>
      <c r="Q114" s="186"/>
      <c r="R114" s="186"/>
      <c r="T114" s="211">
        <v>2</v>
      </c>
    </row>
    <row r="115" spans="1:21" s="180" customFormat="1" ht="51">
      <c r="A115" s="7"/>
      <c r="B115" s="44">
        <f>(B112+1)</f>
        <v>9</v>
      </c>
      <c r="C115" s="3" t="s">
        <v>177</v>
      </c>
      <c r="D115" s="9" t="s">
        <v>461</v>
      </c>
      <c r="E115" s="24" t="s">
        <v>18</v>
      </c>
      <c r="F115" s="141">
        <v>0</v>
      </c>
      <c r="G115" s="121">
        <f t="shared" si="49"/>
        <v>0</v>
      </c>
      <c r="H115" s="126">
        <v>0</v>
      </c>
      <c r="I115" s="121">
        <f t="shared" si="50"/>
        <v>0</v>
      </c>
      <c r="J115" s="126">
        <v>0</v>
      </c>
      <c r="K115" s="121">
        <f t="shared" si="51"/>
        <v>0</v>
      </c>
      <c r="L115" s="126">
        <v>0</v>
      </c>
      <c r="M115" s="121">
        <f t="shared" si="52"/>
        <v>0</v>
      </c>
      <c r="N115" s="126">
        <v>0</v>
      </c>
      <c r="O115" s="121">
        <f t="shared" si="53"/>
        <v>0</v>
      </c>
      <c r="P115" s="122">
        <f t="shared" si="54"/>
        <v>0</v>
      </c>
      <c r="Q115" s="6"/>
      <c r="R115" s="6"/>
      <c r="T115" s="211">
        <v>1</v>
      </c>
    </row>
    <row r="116" spans="1:21" s="258" customFormat="1">
      <c r="A116" s="7"/>
      <c r="B116" s="2">
        <f>(B115+1)</f>
        <v>10</v>
      </c>
      <c r="C116" s="2" t="s">
        <v>544</v>
      </c>
      <c r="D116" s="260" t="s">
        <v>543</v>
      </c>
      <c r="E116" s="261" t="s">
        <v>18</v>
      </c>
      <c r="F116" s="141">
        <v>0</v>
      </c>
      <c r="G116" s="158">
        <f t="shared" si="49"/>
        <v>0</v>
      </c>
      <c r="H116" s="141">
        <v>0</v>
      </c>
      <c r="I116" s="142">
        <f t="shared" si="50"/>
        <v>0</v>
      </c>
      <c r="J116" s="141">
        <v>0</v>
      </c>
      <c r="K116" s="142">
        <f t="shared" si="51"/>
        <v>0</v>
      </c>
      <c r="L116" s="141">
        <v>0</v>
      </c>
      <c r="M116" s="142">
        <f t="shared" si="52"/>
        <v>0</v>
      </c>
      <c r="N116" s="141">
        <v>0</v>
      </c>
      <c r="O116" s="142">
        <f t="shared" si="53"/>
        <v>0</v>
      </c>
      <c r="P116" s="170">
        <f t="shared" si="54"/>
        <v>0</v>
      </c>
      <c r="Q116" s="6"/>
      <c r="R116" s="6"/>
      <c r="T116" s="211">
        <v>45</v>
      </c>
    </row>
    <row r="117" spans="1:21" s="258" customFormat="1">
      <c r="A117" s="7"/>
      <c r="B117" s="2">
        <f>(B116+1)</f>
        <v>11</v>
      </c>
      <c r="C117" s="2" t="s">
        <v>544</v>
      </c>
      <c r="D117" s="260" t="s">
        <v>545</v>
      </c>
      <c r="E117" s="261" t="s">
        <v>18</v>
      </c>
      <c r="F117" s="141">
        <v>0</v>
      </c>
      <c r="G117" s="158">
        <f t="shared" si="49"/>
        <v>0</v>
      </c>
      <c r="H117" s="141">
        <v>0</v>
      </c>
      <c r="I117" s="142">
        <f t="shared" si="50"/>
        <v>0</v>
      </c>
      <c r="J117" s="141">
        <v>0</v>
      </c>
      <c r="K117" s="142">
        <f t="shared" si="51"/>
        <v>0</v>
      </c>
      <c r="L117" s="141">
        <v>0</v>
      </c>
      <c r="M117" s="142">
        <f t="shared" si="52"/>
        <v>0</v>
      </c>
      <c r="N117" s="141">
        <v>0</v>
      </c>
      <c r="O117" s="142">
        <f t="shared" si="53"/>
        <v>0</v>
      </c>
      <c r="P117" s="170">
        <f t="shared" si="54"/>
        <v>0</v>
      </c>
      <c r="Q117" s="6"/>
      <c r="R117" s="6"/>
      <c r="T117" s="211">
        <v>0</v>
      </c>
    </row>
    <row r="118" spans="1:21" s="258" customFormat="1">
      <c r="A118" s="7"/>
      <c r="B118" s="2">
        <f>(B117+1)</f>
        <v>12</v>
      </c>
      <c r="C118" s="2" t="s">
        <v>544</v>
      </c>
      <c r="D118" s="260" t="s">
        <v>546</v>
      </c>
      <c r="E118" s="261" t="s">
        <v>18</v>
      </c>
      <c r="F118" s="141">
        <v>0</v>
      </c>
      <c r="G118" s="158">
        <f t="shared" si="49"/>
        <v>0</v>
      </c>
      <c r="H118" s="141">
        <v>0</v>
      </c>
      <c r="I118" s="142">
        <f t="shared" si="50"/>
        <v>0</v>
      </c>
      <c r="J118" s="141">
        <v>0</v>
      </c>
      <c r="K118" s="142">
        <f t="shared" si="51"/>
        <v>0</v>
      </c>
      <c r="L118" s="141">
        <v>0</v>
      </c>
      <c r="M118" s="142">
        <f t="shared" si="52"/>
        <v>0</v>
      </c>
      <c r="N118" s="141">
        <v>0</v>
      </c>
      <c r="O118" s="142">
        <f t="shared" si="53"/>
        <v>0</v>
      </c>
      <c r="P118" s="170">
        <f t="shared" si="54"/>
        <v>0</v>
      </c>
      <c r="Q118" s="6"/>
      <c r="R118" s="6"/>
      <c r="T118" s="211">
        <v>1</v>
      </c>
    </row>
    <row r="119" spans="1:21" s="258" customFormat="1">
      <c r="A119" s="7"/>
      <c r="B119" s="2">
        <f>(B118+1)</f>
        <v>13</v>
      </c>
      <c r="C119" s="2" t="s">
        <v>544</v>
      </c>
      <c r="D119" s="260" t="s">
        <v>547</v>
      </c>
      <c r="E119" s="261" t="s">
        <v>18</v>
      </c>
      <c r="F119" s="141">
        <v>0</v>
      </c>
      <c r="G119" s="158">
        <f t="shared" si="49"/>
        <v>0</v>
      </c>
      <c r="H119" s="141">
        <v>0</v>
      </c>
      <c r="I119" s="142">
        <f t="shared" si="50"/>
        <v>0</v>
      </c>
      <c r="J119" s="141">
        <v>0</v>
      </c>
      <c r="K119" s="142">
        <f t="shared" si="51"/>
        <v>0</v>
      </c>
      <c r="L119" s="141">
        <v>0</v>
      </c>
      <c r="M119" s="142">
        <f t="shared" si="52"/>
        <v>0</v>
      </c>
      <c r="N119" s="141">
        <v>0</v>
      </c>
      <c r="O119" s="142">
        <f t="shared" si="53"/>
        <v>0</v>
      </c>
      <c r="P119" s="170">
        <f t="shared" si="54"/>
        <v>0</v>
      </c>
      <c r="Q119" s="6"/>
      <c r="R119" s="6"/>
      <c r="T119" s="211">
        <v>1</v>
      </c>
    </row>
    <row r="120" spans="1:21" s="180" customFormat="1" ht="51.75" thickBot="1">
      <c r="A120" s="7"/>
      <c r="B120" s="130">
        <f>B115+1</f>
        <v>10</v>
      </c>
      <c r="C120" s="18" t="s">
        <v>261</v>
      </c>
      <c r="D120" s="131"/>
      <c r="E120" s="132" t="s">
        <v>20</v>
      </c>
      <c r="F120" s="127">
        <v>0</v>
      </c>
      <c r="G120" s="124">
        <f t="shared" si="49"/>
        <v>0</v>
      </c>
      <c r="H120" s="127">
        <v>0</v>
      </c>
      <c r="I120" s="124">
        <f t="shared" si="50"/>
        <v>0</v>
      </c>
      <c r="J120" s="127">
        <v>0</v>
      </c>
      <c r="K120" s="124">
        <f t="shared" si="51"/>
        <v>0</v>
      </c>
      <c r="L120" s="127">
        <v>0</v>
      </c>
      <c r="M120" s="124">
        <f t="shared" si="52"/>
        <v>0</v>
      </c>
      <c r="N120" s="127">
        <v>0</v>
      </c>
      <c r="O120" s="124">
        <f t="shared" si="53"/>
        <v>0</v>
      </c>
      <c r="P120" s="125">
        <f t="shared" si="54"/>
        <v>0</v>
      </c>
      <c r="Q120" s="6"/>
      <c r="R120" s="6"/>
      <c r="T120" s="209">
        <v>1</v>
      </c>
    </row>
    <row r="121" spans="1:21" s="179" customFormat="1" ht="12.75" customHeight="1">
      <c r="A121" s="23"/>
      <c r="B121" s="309" t="s">
        <v>283</v>
      </c>
      <c r="C121" s="310"/>
      <c r="D121" s="311"/>
      <c r="E121" s="41" t="s">
        <v>20</v>
      </c>
      <c r="F121" s="214">
        <v>1</v>
      </c>
      <c r="G121" s="222">
        <f>F121*4</f>
        <v>4</v>
      </c>
      <c r="H121" s="214">
        <v>0</v>
      </c>
      <c r="I121" s="222">
        <f>H121*2</f>
        <v>0</v>
      </c>
      <c r="J121" s="214">
        <v>0</v>
      </c>
      <c r="K121" s="222">
        <f>J121*3</f>
        <v>0</v>
      </c>
      <c r="L121" s="214">
        <v>0</v>
      </c>
      <c r="M121" s="222">
        <f>L121</f>
        <v>0</v>
      </c>
      <c r="N121" s="214">
        <v>0</v>
      </c>
      <c r="O121" s="222">
        <f>N121</f>
        <v>0</v>
      </c>
      <c r="P121" s="212">
        <f>G121+I121+K121+M121+O121</f>
        <v>4</v>
      </c>
      <c r="Q121" s="6"/>
      <c r="R121" s="6">
        <f>P121*Q121</f>
        <v>0</v>
      </c>
      <c r="T121" s="201">
        <v>0</v>
      </c>
      <c r="U121" s="6">
        <f>Q121*T121</f>
        <v>0</v>
      </c>
    </row>
    <row r="122" spans="1:21" s="179" customFormat="1" ht="89.25">
      <c r="A122" s="23"/>
      <c r="B122" s="2">
        <v>1</v>
      </c>
      <c r="C122" s="3" t="s">
        <v>299</v>
      </c>
      <c r="D122" s="9" t="s">
        <v>463</v>
      </c>
      <c r="E122" s="24" t="s">
        <v>18</v>
      </c>
      <c r="F122" s="126">
        <v>1</v>
      </c>
      <c r="G122" s="121">
        <f>F122*4</f>
        <v>4</v>
      </c>
      <c r="H122" s="126">
        <v>0</v>
      </c>
      <c r="I122" s="121">
        <f>H122*2</f>
        <v>0</v>
      </c>
      <c r="J122" s="126">
        <v>0</v>
      </c>
      <c r="K122" s="121">
        <f>J122*3</f>
        <v>0</v>
      </c>
      <c r="L122" s="126">
        <v>0</v>
      </c>
      <c r="M122" s="121">
        <f>L122</f>
        <v>0</v>
      </c>
      <c r="N122" s="126">
        <v>0</v>
      </c>
      <c r="O122" s="121">
        <f>N122</f>
        <v>0</v>
      </c>
      <c r="P122" s="122">
        <f>G122+I122+K122+M122+O122</f>
        <v>4</v>
      </c>
      <c r="Q122" s="28"/>
      <c r="R122" s="6"/>
      <c r="T122" s="201">
        <v>0</v>
      </c>
    </row>
    <row r="123" spans="1:21" s="180" customFormat="1" ht="51">
      <c r="A123" s="7"/>
      <c r="B123" s="2">
        <f>(B122+1)</f>
        <v>2</v>
      </c>
      <c r="C123" s="14" t="s">
        <v>228</v>
      </c>
      <c r="D123" s="9" t="s">
        <v>464</v>
      </c>
      <c r="E123" s="24" t="s">
        <v>18</v>
      </c>
      <c r="F123" s="126">
        <v>1</v>
      </c>
      <c r="G123" s="121">
        <f t="shared" ref="G123:G143" si="56">F123*4</f>
        <v>4</v>
      </c>
      <c r="H123" s="126">
        <v>0</v>
      </c>
      <c r="I123" s="121">
        <f t="shared" ref="I123:I142" si="57">H123*2</f>
        <v>0</v>
      </c>
      <c r="J123" s="126">
        <v>0</v>
      </c>
      <c r="K123" s="121">
        <f t="shared" ref="K123:K142" si="58">J123*3</f>
        <v>0</v>
      </c>
      <c r="L123" s="126">
        <v>0</v>
      </c>
      <c r="M123" s="121">
        <f t="shared" ref="M123:M142" si="59">L123</f>
        <v>0</v>
      </c>
      <c r="N123" s="126">
        <v>0</v>
      </c>
      <c r="O123" s="121">
        <f t="shared" ref="O123:O142" si="60">N123</f>
        <v>0</v>
      </c>
      <c r="P123" s="122">
        <f t="shared" ref="P123:P142" si="61">G123+I123+K123+M123+O123</f>
        <v>4</v>
      </c>
      <c r="Q123" s="6"/>
      <c r="R123" s="6"/>
      <c r="T123" s="201">
        <v>0</v>
      </c>
    </row>
    <row r="124" spans="1:21" s="180" customFormat="1" ht="51">
      <c r="A124" s="7"/>
      <c r="B124" s="2">
        <f>(B123+1)</f>
        <v>3</v>
      </c>
      <c r="C124" s="25" t="s">
        <v>285</v>
      </c>
      <c r="D124" s="9" t="s">
        <v>465</v>
      </c>
      <c r="E124" s="24" t="s">
        <v>18</v>
      </c>
      <c r="F124" s="126">
        <v>1</v>
      </c>
      <c r="G124" s="121">
        <f t="shared" si="56"/>
        <v>4</v>
      </c>
      <c r="H124" s="126">
        <v>0</v>
      </c>
      <c r="I124" s="121">
        <f t="shared" si="57"/>
        <v>0</v>
      </c>
      <c r="J124" s="126">
        <v>0</v>
      </c>
      <c r="K124" s="121">
        <f t="shared" si="58"/>
        <v>0</v>
      </c>
      <c r="L124" s="126">
        <v>0</v>
      </c>
      <c r="M124" s="121">
        <f t="shared" si="59"/>
        <v>0</v>
      </c>
      <c r="N124" s="126">
        <v>0</v>
      </c>
      <c r="O124" s="121">
        <f t="shared" si="60"/>
        <v>0</v>
      </c>
      <c r="P124" s="122">
        <f t="shared" si="61"/>
        <v>4</v>
      </c>
      <c r="Q124" s="59"/>
      <c r="R124" s="6"/>
      <c r="T124" s="201">
        <v>0</v>
      </c>
    </row>
    <row r="125" spans="1:21" s="180" customFormat="1" ht="38.25">
      <c r="A125" s="7"/>
      <c r="B125" s="2">
        <f t="shared" ref="B125:B139" si="62">(B124+1)</f>
        <v>4</v>
      </c>
      <c r="C125" s="3" t="s">
        <v>230</v>
      </c>
      <c r="D125" s="9" t="s">
        <v>466</v>
      </c>
      <c r="E125" s="24" t="s">
        <v>18</v>
      </c>
      <c r="F125" s="126">
        <v>31</v>
      </c>
      <c r="G125" s="121">
        <f t="shared" si="56"/>
        <v>124</v>
      </c>
      <c r="H125" s="126">
        <v>0</v>
      </c>
      <c r="I125" s="121">
        <f t="shared" si="57"/>
        <v>0</v>
      </c>
      <c r="J125" s="126">
        <v>0</v>
      </c>
      <c r="K125" s="121">
        <f t="shared" si="58"/>
        <v>0</v>
      </c>
      <c r="L125" s="126">
        <v>0</v>
      </c>
      <c r="M125" s="121">
        <f t="shared" si="59"/>
        <v>0</v>
      </c>
      <c r="N125" s="126">
        <v>0</v>
      </c>
      <c r="O125" s="121">
        <f t="shared" si="60"/>
        <v>0</v>
      </c>
      <c r="P125" s="122">
        <f t="shared" si="61"/>
        <v>124</v>
      </c>
      <c r="Q125" s="6"/>
      <c r="R125" s="6"/>
      <c r="T125" s="201">
        <v>0</v>
      </c>
    </row>
    <row r="126" spans="1:21" s="180" customFormat="1" ht="38.25">
      <c r="A126" s="7"/>
      <c r="B126" s="2">
        <f t="shared" si="62"/>
        <v>5</v>
      </c>
      <c r="C126" s="3" t="s">
        <v>287</v>
      </c>
      <c r="D126" s="9" t="s">
        <v>466</v>
      </c>
      <c r="E126" s="24" t="s">
        <v>18</v>
      </c>
      <c r="F126" s="126">
        <v>1</v>
      </c>
      <c r="G126" s="121">
        <f t="shared" si="56"/>
        <v>4</v>
      </c>
      <c r="H126" s="126">
        <v>0</v>
      </c>
      <c r="I126" s="121">
        <f t="shared" si="57"/>
        <v>0</v>
      </c>
      <c r="J126" s="126">
        <v>0</v>
      </c>
      <c r="K126" s="121">
        <f t="shared" si="58"/>
        <v>0</v>
      </c>
      <c r="L126" s="126">
        <v>0</v>
      </c>
      <c r="M126" s="121">
        <f t="shared" si="59"/>
        <v>0</v>
      </c>
      <c r="N126" s="126">
        <v>0</v>
      </c>
      <c r="O126" s="121">
        <f t="shared" si="60"/>
        <v>0</v>
      </c>
      <c r="P126" s="122">
        <f t="shared" si="61"/>
        <v>4</v>
      </c>
      <c r="Q126" s="6"/>
      <c r="R126" s="6"/>
      <c r="T126" s="201">
        <v>0</v>
      </c>
    </row>
    <row r="127" spans="1:21" s="180" customFormat="1" ht="38.25">
      <c r="A127" s="7"/>
      <c r="B127" s="2">
        <f t="shared" si="62"/>
        <v>6</v>
      </c>
      <c r="C127" s="3" t="s">
        <v>286</v>
      </c>
      <c r="D127" s="9" t="s">
        <v>466</v>
      </c>
      <c r="E127" s="24" t="s">
        <v>18</v>
      </c>
      <c r="F127" s="126">
        <v>1</v>
      </c>
      <c r="G127" s="121">
        <f t="shared" si="56"/>
        <v>4</v>
      </c>
      <c r="H127" s="126">
        <v>0</v>
      </c>
      <c r="I127" s="121">
        <f t="shared" si="57"/>
        <v>0</v>
      </c>
      <c r="J127" s="126">
        <v>0</v>
      </c>
      <c r="K127" s="121">
        <f t="shared" si="58"/>
        <v>0</v>
      </c>
      <c r="L127" s="126">
        <v>0</v>
      </c>
      <c r="M127" s="121">
        <f t="shared" si="59"/>
        <v>0</v>
      </c>
      <c r="N127" s="126">
        <v>0</v>
      </c>
      <c r="O127" s="121">
        <f t="shared" si="60"/>
        <v>0</v>
      </c>
      <c r="P127" s="122">
        <f t="shared" si="61"/>
        <v>4</v>
      </c>
      <c r="Q127" s="6"/>
      <c r="R127" s="6"/>
      <c r="T127" s="201">
        <v>0</v>
      </c>
    </row>
    <row r="128" spans="1:21" s="180" customFormat="1" ht="38.25">
      <c r="A128" s="7"/>
      <c r="B128" s="2">
        <f t="shared" si="62"/>
        <v>7</v>
      </c>
      <c r="C128" s="3" t="s">
        <v>288</v>
      </c>
      <c r="D128" s="9" t="s">
        <v>466</v>
      </c>
      <c r="E128" s="24" t="s">
        <v>18</v>
      </c>
      <c r="F128" s="126">
        <v>2</v>
      </c>
      <c r="G128" s="121">
        <f t="shared" si="56"/>
        <v>8</v>
      </c>
      <c r="H128" s="126">
        <v>0</v>
      </c>
      <c r="I128" s="121">
        <f t="shared" si="57"/>
        <v>0</v>
      </c>
      <c r="J128" s="126">
        <v>0</v>
      </c>
      <c r="K128" s="121">
        <f t="shared" si="58"/>
        <v>0</v>
      </c>
      <c r="L128" s="126">
        <v>0</v>
      </c>
      <c r="M128" s="121">
        <f t="shared" si="59"/>
        <v>0</v>
      </c>
      <c r="N128" s="126">
        <v>0</v>
      </c>
      <c r="O128" s="121">
        <f t="shared" si="60"/>
        <v>0</v>
      </c>
      <c r="P128" s="122">
        <f t="shared" si="61"/>
        <v>8</v>
      </c>
      <c r="Q128" s="6"/>
      <c r="R128" s="6"/>
      <c r="T128" s="201">
        <v>0</v>
      </c>
    </row>
    <row r="129" spans="1:21" s="180" customFormat="1" ht="38.25">
      <c r="A129" s="7"/>
      <c r="B129" s="2">
        <f t="shared" si="62"/>
        <v>8</v>
      </c>
      <c r="C129" s="3" t="s">
        <v>289</v>
      </c>
      <c r="D129" s="9" t="s">
        <v>466</v>
      </c>
      <c r="E129" s="24" t="s">
        <v>18</v>
      </c>
      <c r="F129" s="126">
        <v>1</v>
      </c>
      <c r="G129" s="121">
        <f t="shared" si="56"/>
        <v>4</v>
      </c>
      <c r="H129" s="126">
        <v>0</v>
      </c>
      <c r="I129" s="121">
        <f t="shared" si="57"/>
        <v>0</v>
      </c>
      <c r="J129" s="126">
        <v>0</v>
      </c>
      <c r="K129" s="121">
        <f t="shared" si="58"/>
        <v>0</v>
      </c>
      <c r="L129" s="126">
        <v>0</v>
      </c>
      <c r="M129" s="121">
        <f t="shared" si="59"/>
        <v>0</v>
      </c>
      <c r="N129" s="126">
        <v>0</v>
      </c>
      <c r="O129" s="121">
        <f t="shared" si="60"/>
        <v>0</v>
      </c>
      <c r="P129" s="122">
        <f t="shared" si="61"/>
        <v>4</v>
      </c>
      <c r="Q129" s="6"/>
      <c r="R129" s="6"/>
      <c r="T129" s="201">
        <v>0</v>
      </c>
    </row>
    <row r="130" spans="1:21" s="133" customFormat="1" ht="51">
      <c r="A130" s="7"/>
      <c r="B130" s="2">
        <f t="shared" si="62"/>
        <v>9</v>
      </c>
      <c r="C130" s="3" t="s">
        <v>236</v>
      </c>
      <c r="D130" s="9" t="s">
        <v>467</v>
      </c>
      <c r="E130" s="24" t="s">
        <v>18</v>
      </c>
      <c r="F130" s="126">
        <v>9</v>
      </c>
      <c r="G130" s="121">
        <f t="shared" si="56"/>
        <v>36</v>
      </c>
      <c r="H130" s="126">
        <v>0</v>
      </c>
      <c r="I130" s="121">
        <f t="shared" si="57"/>
        <v>0</v>
      </c>
      <c r="J130" s="126">
        <v>0</v>
      </c>
      <c r="K130" s="121">
        <f t="shared" si="58"/>
        <v>0</v>
      </c>
      <c r="L130" s="126">
        <v>0</v>
      </c>
      <c r="M130" s="121">
        <f t="shared" si="59"/>
        <v>0</v>
      </c>
      <c r="N130" s="126">
        <v>0</v>
      </c>
      <c r="O130" s="121">
        <f t="shared" si="60"/>
        <v>0</v>
      </c>
      <c r="P130" s="122">
        <f t="shared" si="61"/>
        <v>36</v>
      </c>
      <c r="Q130" s="6"/>
      <c r="R130" s="6"/>
      <c r="T130" s="201">
        <v>0</v>
      </c>
    </row>
    <row r="131" spans="1:21" s="133" customFormat="1" ht="51">
      <c r="A131" s="7"/>
      <c r="B131" s="2">
        <f t="shared" si="62"/>
        <v>10</v>
      </c>
      <c r="C131" s="3" t="s">
        <v>178</v>
      </c>
      <c r="D131" s="9" t="s">
        <v>467</v>
      </c>
      <c r="E131" s="24" t="s">
        <v>18</v>
      </c>
      <c r="F131" s="126">
        <v>2</v>
      </c>
      <c r="G131" s="121">
        <f t="shared" si="56"/>
        <v>8</v>
      </c>
      <c r="H131" s="126">
        <v>0</v>
      </c>
      <c r="I131" s="121">
        <f t="shared" si="57"/>
        <v>0</v>
      </c>
      <c r="J131" s="126">
        <v>0</v>
      </c>
      <c r="K131" s="121">
        <f t="shared" si="58"/>
        <v>0</v>
      </c>
      <c r="L131" s="126">
        <v>0</v>
      </c>
      <c r="M131" s="121">
        <f t="shared" si="59"/>
        <v>0</v>
      </c>
      <c r="N131" s="126">
        <v>0</v>
      </c>
      <c r="O131" s="121">
        <f t="shared" si="60"/>
        <v>0</v>
      </c>
      <c r="P131" s="122">
        <f t="shared" si="61"/>
        <v>8</v>
      </c>
      <c r="Q131" s="6"/>
      <c r="R131" s="6"/>
      <c r="T131" s="201">
        <v>0</v>
      </c>
    </row>
    <row r="132" spans="1:21" s="82" customFormat="1" ht="51">
      <c r="A132" s="7"/>
      <c r="B132" s="2">
        <f t="shared" si="62"/>
        <v>11</v>
      </c>
      <c r="C132" s="3" t="s">
        <v>237</v>
      </c>
      <c r="D132" s="9" t="s">
        <v>468</v>
      </c>
      <c r="E132" s="24" t="s">
        <v>18</v>
      </c>
      <c r="F132" s="126">
        <v>1</v>
      </c>
      <c r="G132" s="121">
        <f t="shared" si="56"/>
        <v>4</v>
      </c>
      <c r="H132" s="126">
        <v>0</v>
      </c>
      <c r="I132" s="121">
        <f t="shared" si="57"/>
        <v>0</v>
      </c>
      <c r="J132" s="126">
        <v>0</v>
      </c>
      <c r="K132" s="121">
        <f t="shared" si="58"/>
        <v>0</v>
      </c>
      <c r="L132" s="126">
        <v>0</v>
      </c>
      <c r="M132" s="121">
        <f t="shared" si="59"/>
        <v>0</v>
      </c>
      <c r="N132" s="126">
        <v>0</v>
      </c>
      <c r="O132" s="121">
        <f t="shared" si="60"/>
        <v>0</v>
      </c>
      <c r="P132" s="122">
        <f t="shared" si="61"/>
        <v>4</v>
      </c>
      <c r="Q132" s="6"/>
      <c r="R132" s="6"/>
      <c r="T132" s="201">
        <v>0</v>
      </c>
    </row>
    <row r="133" spans="1:21" s="133" customFormat="1" ht="38.25">
      <c r="A133" s="7"/>
      <c r="B133" s="2">
        <f t="shared" si="62"/>
        <v>12</v>
      </c>
      <c r="C133" s="3" t="s">
        <v>231</v>
      </c>
      <c r="D133" s="9" t="s">
        <v>469</v>
      </c>
      <c r="E133" s="24" t="s">
        <v>18</v>
      </c>
      <c r="F133" s="126">
        <v>2</v>
      </c>
      <c r="G133" s="121">
        <f t="shared" si="56"/>
        <v>8</v>
      </c>
      <c r="H133" s="126">
        <v>0</v>
      </c>
      <c r="I133" s="121">
        <f t="shared" si="57"/>
        <v>0</v>
      </c>
      <c r="J133" s="126">
        <v>0</v>
      </c>
      <c r="K133" s="121">
        <f t="shared" si="58"/>
        <v>0</v>
      </c>
      <c r="L133" s="126">
        <v>0</v>
      </c>
      <c r="M133" s="121">
        <f t="shared" si="59"/>
        <v>0</v>
      </c>
      <c r="N133" s="126">
        <v>0</v>
      </c>
      <c r="O133" s="121">
        <f t="shared" si="60"/>
        <v>0</v>
      </c>
      <c r="P133" s="122">
        <f t="shared" si="61"/>
        <v>8</v>
      </c>
      <c r="Q133" s="6"/>
      <c r="R133" s="6"/>
      <c r="T133" s="201">
        <v>0</v>
      </c>
    </row>
    <row r="134" spans="1:21" s="133" customFormat="1" ht="38.25">
      <c r="A134" s="7"/>
      <c r="B134" s="2">
        <f t="shared" si="62"/>
        <v>13</v>
      </c>
      <c r="C134" s="3" t="s">
        <v>233</v>
      </c>
      <c r="D134" s="9" t="s">
        <v>470</v>
      </c>
      <c r="E134" s="24" t="s">
        <v>18</v>
      </c>
      <c r="F134" s="126">
        <v>7</v>
      </c>
      <c r="G134" s="121">
        <f t="shared" si="56"/>
        <v>28</v>
      </c>
      <c r="H134" s="126">
        <v>0</v>
      </c>
      <c r="I134" s="121">
        <f t="shared" si="57"/>
        <v>0</v>
      </c>
      <c r="J134" s="126">
        <v>0</v>
      </c>
      <c r="K134" s="121">
        <f t="shared" si="58"/>
        <v>0</v>
      </c>
      <c r="L134" s="126">
        <v>0</v>
      </c>
      <c r="M134" s="121">
        <f t="shared" si="59"/>
        <v>0</v>
      </c>
      <c r="N134" s="126">
        <v>0</v>
      </c>
      <c r="O134" s="121">
        <f t="shared" si="60"/>
        <v>0</v>
      </c>
      <c r="P134" s="122">
        <f t="shared" si="61"/>
        <v>28</v>
      </c>
      <c r="Q134" s="6"/>
      <c r="R134" s="6"/>
      <c r="T134" s="201">
        <v>0</v>
      </c>
    </row>
    <row r="135" spans="1:21" s="133" customFormat="1" ht="38.25">
      <c r="A135" s="7"/>
      <c r="B135" s="2">
        <f t="shared" si="62"/>
        <v>14</v>
      </c>
      <c r="C135" s="3" t="s">
        <v>235</v>
      </c>
      <c r="D135" s="9" t="s">
        <v>471</v>
      </c>
      <c r="E135" s="24" t="s">
        <v>18</v>
      </c>
      <c r="F135" s="126">
        <v>1</v>
      </c>
      <c r="G135" s="121">
        <f t="shared" si="56"/>
        <v>4</v>
      </c>
      <c r="H135" s="126">
        <v>0</v>
      </c>
      <c r="I135" s="121">
        <f t="shared" si="57"/>
        <v>0</v>
      </c>
      <c r="J135" s="126">
        <v>0</v>
      </c>
      <c r="K135" s="121">
        <f t="shared" si="58"/>
        <v>0</v>
      </c>
      <c r="L135" s="126">
        <v>0</v>
      </c>
      <c r="M135" s="121">
        <f t="shared" si="59"/>
        <v>0</v>
      </c>
      <c r="N135" s="126">
        <v>0</v>
      </c>
      <c r="O135" s="121">
        <f t="shared" si="60"/>
        <v>0</v>
      </c>
      <c r="P135" s="122">
        <f t="shared" si="61"/>
        <v>4</v>
      </c>
      <c r="Q135" s="6"/>
      <c r="R135" s="6"/>
      <c r="T135" s="201">
        <v>0</v>
      </c>
    </row>
    <row r="136" spans="1:21" s="180" customFormat="1" ht="38.25">
      <c r="A136" s="7"/>
      <c r="B136" s="2">
        <f t="shared" si="62"/>
        <v>15</v>
      </c>
      <c r="C136" s="3" t="s">
        <v>290</v>
      </c>
      <c r="D136" s="9" t="s">
        <v>472</v>
      </c>
      <c r="E136" s="24" t="s">
        <v>18</v>
      </c>
      <c r="F136" s="126">
        <v>1</v>
      </c>
      <c r="G136" s="121">
        <f t="shared" si="56"/>
        <v>4</v>
      </c>
      <c r="H136" s="126">
        <v>0</v>
      </c>
      <c r="I136" s="121">
        <f t="shared" si="57"/>
        <v>0</v>
      </c>
      <c r="J136" s="126">
        <v>0</v>
      </c>
      <c r="K136" s="121">
        <f t="shared" si="58"/>
        <v>0</v>
      </c>
      <c r="L136" s="126">
        <v>0</v>
      </c>
      <c r="M136" s="121">
        <f t="shared" si="59"/>
        <v>0</v>
      </c>
      <c r="N136" s="126">
        <v>0</v>
      </c>
      <c r="O136" s="121">
        <f t="shared" si="60"/>
        <v>0</v>
      </c>
      <c r="P136" s="122">
        <f t="shared" si="61"/>
        <v>4</v>
      </c>
      <c r="Q136" s="6"/>
      <c r="R136" s="6"/>
      <c r="T136" s="201">
        <v>0</v>
      </c>
    </row>
    <row r="137" spans="1:21" s="133" customFormat="1" ht="38.25">
      <c r="A137" s="7"/>
      <c r="B137" s="2">
        <f t="shared" si="62"/>
        <v>16</v>
      </c>
      <c r="C137" s="3" t="s">
        <v>238</v>
      </c>
      <c r="D137" s="9" t="s">
        <v>473</v>
      </c>
      <c r="E137" s="24" t="s">
        <v>18</v>
      </c>
      <c r="F137" s="126">
        <v>1</v>
      </c>
      <c r="G137" s="121">
        <f t="shared" si="56"/>
        <v>4</v>
      </c>
      <c r="H137" s="126">
        <v>0</v>
      </c>
      <c r="I137" s="121">
        <f t="shared" si="57"/>
        <v>0</v>
      </c>
      <c r="J137" s="126">
        <v>0</v>
      </c>
      <c r="K137" s="121">
        <f t="shared" si="58"/>
        <v>0</v>
      </c>
      <c r="L137" s="126">
        <v>0</v>
      </c>
      <c r="M137" s="121">
        <f t="shared" si="59"/>
        <v>0</v>
      </c>
      <c r="N137" s="126">
        <v>0</v>
      </c>
      <c r="O137" s="121">
        <f t="shared" si="60"/>
        <v>0</v>
      </c>
      <c r="P137" s="122">
        <f t="shared" si="61"/>
        <v>4</v>
      </c>
      <c r="Q137" s="6"/>
      <c r="R137" s="6"/>
      <c r="T137" s="201">
        <v>0</v>
      </c>
    </row>
    <row r="138" spans="1:21" s="133" customFormat="1" ht="38.25">
      <c r="A138" s="7"/>
      <c r="B138" s="2">
        <f t="shared" si="62"/>
        <v>17</v>
      </c>
      <c r="C138" s="3" t="s">
        <v>262</v>
      </c>
      <c r="D138" s="9" t="s">
        <v>474</v>
      </c>
      <c r="E138" s="24" t="s">
        <v>18</v>
      </c>
      <c r="F138" s="126">
        <v>1</v>
      </c>
      <c r="G138" s="121">
        <f t="shared" si="56"/>
        <v>4</v>
      </c>
      <c r="H138" s="126">
        <v>0</v>
      </c>
      <c r="I138" s="121">
        <f t="shared" si="57"/>
        <v>0</v>
      </c>
      <c r="J138" s="126">
        <v>0</v>
      </c>
      <c r="K138" s="121">
        <f t="shared" si="58"/>
        <v>0</v>
      </c>
      <c r="L138" s="126">
        <v>0</v>
      </c>
      <c r="M138" s="121">
        <f t="shared" si="59"/>
        <v>0</v>
      </c>
      <c r="N138" s="126">
        <v>0</v>
      </c>
      <c r="O138" s="121">
        <f t="shared" si="60"/>
        <v>0</v>
      </c>
      <c r="P138" s="122">
        <f t="shared" si="61"/>
        <v>4</v>
      </c>
      <c r="Q138" s="6"/>
      <c r="R138" s="6"/>
      <c r="T138" s="201">
        <v>0</v>
      </c>
    </row>
    <row r="139" spans="1:21" s="133" customFormat="1" ht="38.25">
      <c r="A139" s="7"/>
      <c r="B139" s="2">
        <f t="shared" si="62"/>
        <v>18</v>
      </c>
      <c r="C139" s="3" t="s">
        <v>232</v>
      </c>
      <c r="D139" s="167" t="s">
        <v>475</v>
      </c>
      <c r="E139" s="24" t="s">
        <v>18</v>
      </c>
      <c r="F139" s="126">
        <v>1</v>
      </c>
      <c r="G139" s="121">
        <f t="shared" si="56"/>
        <v>4</v>
      </c>
      <c r="H139" s="126">
        <v>0</v>
      </c>
      <c r="I139" s="121">
        <f t="shared" si="57"/>
        <v>0</v>
      </c>
      <c r="J139" s="126">
        <v>0</v>
      </c>
      <c r="K139" s="121">
        <f t="shared" si="58"/>
        <v>0</v>
      </c>
      <c r="L139" s="126">
        <v>0</v>
      </c>
      <c r="M139" s="121">
        <f t="shared" si="59"/>
        <v>0</v>
      </c>
      <c r="N139" s="126">
        <v>0</v>
      </c>
      <c r="O139" s="121">
        <f t="shared" si="60"/>
        <v>0</v>
      </c>
      <c r="P139" s="122">
        <f t="shared" si="61"/>
        <v>4</v>
      </c>
      <c r="Q139" s="6"/>
      <c r="R139" s="6"/>
      <c r="T139" s="201">
        <v>0</v>
      </c>
    </row>
    <row r="140" spans="1:21" s="133" customFormat="1" ht="76.5">
      <c r="A140" s="7"/>
      <c r="B140" s="2">
        <f>(B139+1)</f>
        <v>19</v>
      </c>
      <c r="C140" s="2" t="s">
        <v>240</v>
      </c>
      <c r="D140" s="167" t="s">
        <v>476</v>
      </c>
      <c r="E140" s="24" t="s">
        <v>18</v>
      </c>
      <c r="F140" s="126">
        <v>2</v>
      </c>
      <c r="G140" s="121">
        <f t="shared" si="56"/>
        <v>8</v>
      </c>
      <c r="H140" s="126">
        <v>0</v>
      </c>
      <c r="I140" s="121">
        <f t="shared" si="57"/>
        <v>0</v>
      </c>
      <c r="J140" s="126">
        <v>0</v>
      </c>
      <c r="K140" s="121">
        <f t="shared" si="58"/>
        <v>0</v>
      </c>
      <c r="L140" s="126">
        <v>0</v>
      </c>
      <c r="M140" s="121">
        <f t="shared" si="59"/>
        <v>0</v>
      </c>
      <c r="N140" s="126">
        <v>0</v>
      </c>
      <c r="O140" s="121">
        <f t="shared" si="60"/>
        <v>0</v>
      </c>
      <c r="P140" s="122">
        <f t="shared" si="61"/>
        <v>8</v>
      </c>
      <c r="Q140" s="6"/>
      <c r="R140" s="6"/>
      <c r="T140" s="201">
        <v>0</v>
      </c>
    </row>
    <row r="141" spans="1:21" s="49" customFormat="1" ht="64.5" thickBot="1">
      <c r="A141" s="55"/>
      <c r="B141" s="130">
        <f>B140+1</f>
        <v>20</v>
      </c>
      <c r="C141" s="18" t="s">
        <v>304</v>
      </c>
      <c r="D141" s="51"/>
      <c r="E141" s="35" t="s">
        <v>20</v>
      </c>
      <c r="F141" s="137">
        <v>1</v>
      </c>
      <c r="G141" s="123">
        <f t="shared" si="56"/>
        <v>4</v>
      </c>
      <c r="H141" s="127">
        <v>0</v>
      </c>
      <c r="I141" s="124">
        <f t="shared" si="57"/>
        <v>0</v>
      </c>
      <c r="J141" s="127">
        <v>0</v>
      </c>
      <c r="K141" s="124">
        <f t="shared" si="58"/>
        <v>0</v>
      </c>
      <c r="L141" s="127">
        <v>0</v>
      </c>
      <c r="M141" s="124">
        <f t="shared" si="59"/>
        <v>0</v>
      </c>
      <c r="N141" s="127">
        <v>0</v>
      </c>
      <c r="O141" s="124">
        <f t="shared" si="60"/>
        <v>0</v>
      </c>
      <c r="P141" s="125">
        <f t="shared" si="61"/>
        <v>4</v>
      </c>
      <c r="Q141" s="28"/>
      <c r="R141" s="6"/>
      <c r="T141" s="201">
        <v>0</v>
      </c>
    </row>
    <row r="142" spans="1:21" s="179" customFormat="1" ht="12.75" customHeight="1">
      <c r="A142" s="23"/>
      <c r="B142" s="309" t="s">
        <v>291</v>
      </c>
      <c r="C142" s="310"/>
      <c r="D142" s="311"/>
      <c r="E142" s="41" t="s">
        <v>20</v>
      </c>
      <c r="F142" s="214">
        <v>0</v>
      </c>
      <c r="G142" s="222">
        <f t="shared" si="56"/>
        <v>0</v>
      </c>
      <c r="H142" s="214">
        <v>1</v>
      </c>
      <c r="I142" s="222">
        <f t="shared" si="57"/>
        <v>2</v>
      </c>
      <c r="J142" s="214">
        <v>0</v>
      </c>
      <c r="K142" s="222">
        <f t="shared" si="58"/>
        <v>0</v>
      </c>
      <c r="L142" s="214">
        <v>0</v>
      </c>
      <c r="M142" s="222">
        <f t="shared" si="59"/>
        <v>0</v>
      </c>
      <c r="N142" s="214">
        <v>0</v>
      </c>
      <c r="O142" s="222">
        <f t="shared" si="60"/>
        <v>0</v>
      </c>
      <c r="P142" s="212">
        <f t="shared" si="61"/>
        <v>2</v>
      </c>
      <c r="Q142" s="6"/>
      <c r="R142" s="6">
        <f>P142*Q142</f>
        <v>0</v>
      </c>
      <c r="T142" s="201">
        <v>0</v>
      </c>
      <c r="U142" s="6">
        <f>Q142*T142</f>
        <v>0</v>
      </c>
    </row>
    <row r="143" spans="1:21" s="179" customFormat="1" ht="89.25">
      <c r="A143" s="23"/>
      <c r="B143" s="2">
        <v>1</v>
      </c>
      <c r="C143" s="3" t="s">
        <v>299</v>
      </c>
      <c r="D143" s="9" t="s">
        <v>463</v>
      </c>
      <c r="E143" s="24" t="s">
        <v>18</v>
      </c>
      <c r="F143" s="126">
        <v>0</v>
      </c>
      <c r="G143" s="121">
        <f t="shared" si="56"/>
        <v>0</v>
      </c>
      <c r="H143" s="126">
        <v>1</v>
      </c>
      <c r="I143" s="121">
        <f t="shared" ref="I143:I158" si="63">H143*2</f>
        <v>2</v>
      </c>
      <c r="J143" s="126">
        <v>0</v>
      </c>
      <c r="K143" s="121">
        <f>J143*3</f>
        <v>0</v>
      </c>
      <c r="L143" s="126">
        <v>0</v>
      </c>
      <c r="M143" s="121">
        <f>L143</f>
        <v>0</v>
      </c>
      <c r="N143" s="126">
        <v>0</v>
      </c>
      <c r="O143" s="121">
        <f>N143</f>
        <v>0</v>
      </c>
      <c r="P143" s="122">
        <f t="shared" ref="P143:P158" si="64">G143+I143+K143+M143+O143</f>
        <v>2</v>
      </c>
      <c r="Q143" s="28"/>
      <c r="R143" s="6"/>
      <c r="T143" s="201">
        <v>0</v>
      </c>
    </row>
    <row r="144" spans="1:21" s="180" customFormat="1" ht="51">
      <c r="A144" s="7"/>
      <c r="B144" s="2">
        <f>(B143+1)</f>
        <v>2</v>
      </c>
      <c r="C144" s="14" t="s">
        <v>228</v>
      </c>
      <c r="D144" s="9" t="s">
        <v>464</v>
      </c>
      <c r="E144" s="24" t="s">
        <v>18</v>
      </c>
      <c r="F144" s="126">
        <v>0</v>
      </c>
      <c r="G144" s="121">
        <f t="shared" ref="G144:G186" si="65">F144*4</f>
        <v>0</v>
      </c>
      <c r="H144" s="126">
        <v>1</v>
      </c>
      <c r="I144" s="121">
        <f t="shared" si="63"/>
        <v>2</v>
      </c>
      <c r="J144" s="126">
        <v>0</v>
      </c>
      <c r="K144" s="121">
        <f t="shared" ref="K144:K163" si="66">J144*3</f>
        <v>0</v>
      </c>
      <c r="L144" s="126">
        <v>0</v>
      </c>
      <c r="M144" s="121">
        <f t="shared" ref="M144:M163" si="67">L144</f>
        <v>0</v>
      </c>
      <c r="N144" s="126">
        <v>0</v>
      </c>
      <c r="O144" s="121">
        <f t="shared" ref="O144:O163" si="68">N144</f>
        <v>0</v>
      </c>
      <c r="P144" s="122">
        <f t="shared" si="64"/>
        <v>2</v>
      </c>
      <c r="Q144" s="6"/>
      <c r="R144" s="6"/>
      <c r="T144" s="201">
        <v>0</v>
      </c>
    </row>
    <row r="145" spans="1:20" s="180" customFormat="1" ht="51">
      <c r="A145" s="7"/>
      <c r="B145" s="2">
        <f>(B144+1)</f>
        <v>3</v>
      </c>
      <c r="C145" s="25" t="s">
        <v>285</v>
      </c>
      <c r="D145" s="9" t="s">
        <v>465</v>
      </c>
      <c r="E145" s="24" t="s">
        <v>18</v>
      </c>
      <c r="F145" s="126">
        <v>0</v>
      </c>
      <c r="G145" s="121">
        <f t="shared" si="65"/>
        <v>0</v>
      </c>
      <c r="H145" s="126">
        <v>1</v>
      </c>
      <c r="I145" s="121">
        <f t="shared" si="63"/>
        <v>2</v>
      </c>
      <c r="J145" s="126">
        <v>0</v>
      </c>
      <c r="K145" s="121">
        <f t="shared" si="66"/>
        <v>0</v>
      </c>
      <c r="L145" s="126">
        <v>0</v>
      </c>
      <c r="M145" s="121">
        <f t="shared" si="67"/>
        <v>0</v>
      </c>
      <c r="N145" s="126">
        <v>0</v>
      </c>
      <c r="O145" s="121">
        <f t="shared" si="68"/>
        <v>0</v>
      </c>
      <c r="P145" s="122">
        <f t="shared" si="64"/>
        <v>2</v>
      </c>
      <c r="Q145" s="59"/>
      <c r="R145" s="6"/>
      <c r="T145" s="201">
        <v>0</v>
      </c>
    </row>
    <row r="146" spans="1:20" s="180" customFormat="1" ht="38.25">
      <c r="A146" s="7"/>
      <c r="B146" s="2">
        <f t="shared" ref="B146:B160" si="69">(B145+1)</f>
        <v>4</v>
      </c>
      <c r="C146" s="3" t="s">
        <v>230</v>
      </c>
      <c r="D146" s="9" t="s">
        <v>466</v>
      </c>
      <c r="E146" s="24" t="s">
        <v>18</v>
      </c>
      <c r="F146" s="126">
        <v>0</v>
      </c>
      <c r="G146" s="121">
        <f t="shared" si="65"/>
        <v>0</v>
      </c>
      <c r="H146" s="126">
        <v>31</v>
      </c>
      <c r="I146" s="121">
        <f t="shared" si="63"/>
        <v>62</v>
      </c>
      <c r="J146" s="126">
        <v>0</v>
      </c>
      <c r="K146" s="121">
        <f t="shared" si="66"/>
        <v>0</v>
      </c>
      <c r="L146" s="126">
        <v>0</v>
      </c>
      <c r="M146" s="121">
        <f t="shared" si="67"/>
        <v>0</v>
      </c>
      <c r="N146" s="126">
        <v>0</v>
      </c>
      <c r="O146" s="121">
        <f t="shared" si="68"/>
        <v>0</v>
      </c>
      <c r="P146" s="122">
        <f t="shared" si="64"/>
        <v>62</v>
      </c>
      <c r="Q146" s="6"/>
      <c r="R146" s="6"/>
      <c r="T146" s="201">
        <v>0</v>
      </c>
    </row>
    <row r="147" spans="1:20" s="180" customFormat="1" ht="38.25">
      <c r="A147" s="7"/>
      <c r="B147" s="2">
        <f t="shared" si="69"/>
        <v>5</v>
      </c>
      <c r="C147" s="3" t="s">
        <v>287</v>
      </c>
      <c r="D147" s="9" t="s">
        <v>466</v>
      </c>
      <c r="E147" s="24" t="s">
        <v>18</v>
      </c>
      <c r="F147" s="126">
        <v>0</v>
      </c>
      <c r="G147" s="121">
        <f t="shared" si="65"/>
        <v>0</v>
      </c>
      <c r="H147" s="126">
        <v>1</v>
      </c>
      <c r="I147" s="121">
        <f t="shared" si="63"/>
        <v>2</v>
      </c>
      <c r="J147" s="126">
        <v>0</v>
      </c>
      <c r="K147" s="121">
        <f t="shared" si="66"/>
        <v>0</v>
      </c>
      <c r="L147" s="126">
        <v>0</v>
      </c>
      <c r="M147" s="121">
        <f t="shared" si="67"/>
        <v>0</v>
      </c>
      <c r="N147" s="126">
        <v>0</v>
      </c>
      <c r="O147" s="121">
        <f t="shared" si="68"/>
        <v>0</v>
      </c>
      <c r="P147" s="122">
        <f t="shared" si="64"/>
        <v>2</v>
      </c>
      <c r="Q147" s="6"/>
      <c r="R147" s="6"/>
      <c r="T147" s="201">
        <v>0</v>
      </c>
    </row>
    <row r="148" spans="1:20" s="180" customFormat="1" ht="38.25">
      <c r="A148" s="7"/>
      <c r="B148" s="2">
        <f t="shared" si="69"/>
        <v>6</v>
      </c>
      <c r="C148" s="3" t="s">
        <v>286</v>
      </c>
      <c r="D148" s="9" t="s">
        <v>466</v>
      </c>
      <c r="E148" s="24" t="s">
        <v>18</v>
      </c>
      <c r="F148" s="126">
        <v>0</v>
      </c>
      <c r="G148" s="121">
        <f t="shared" si="65"/>
        <v>0</v>
      </c>
      <c r="H148" s="126">
        <v>1</v>
      </c>
      <c r="I148" s="121">
        <f t="shared" si="63"/>
        <v>2</v>
      </c>
      <c r="J148" s="126">
        <v>0</v>
      </c>
      <c r="K148" s="121">
        <f t="shared" si="66"/>
        <v>0</v>
      </c>
      <c r="L148" s="126">
        <v>0</v>
      </c>
      <c r="M148" s="121">
        <f t="shared" si="67"/>
        <v>0</v>
      </c>
      <c r="N148" s="126">
        <v>0</v>
      </c>
      <c r="O148" s="121">
        <f t="shared" si="68"/>
        <v>0</v>
      </c>
      <c r="P148" s="122">
        <f t="shared" si="64"/>
        <v>2</v>
      </c>
      <c r="Q148" s="6"/>
      <c r="R148" s="6"/>
      <c r="T148" s="201">
        <v>0</v>
      </c>
    </row>
    <row r="149" spans="1:20" s="180" customFormat="1" ht="38.25">
      <c r="A149" s="7"/>
      <c r="B149" s="2">
        <f t="shared" si="69"/>
        <v>7</v>
      </c>
      <c r="C149" s="3" t="s">
        <v>288</v>
      </c>
      <c r="D149" s="9" t="s">
        <v>466</v>
      </c>
      <c r="E149" s="24" t="s">
        <v>18</v>
      </c>
      <c r="F149" s="126">
        <v>0</v>
      </c>
      <c r="G149" s="121">
        <f t="shared" si="65"/>
        <v>0</v>
      </c>
      <c r="H149" s="126">
        <v>2</v>
      </c>
      <c r="I149" s="121">
        <f t="shared" si="63"/>
        <v>4</v>
      </c>
      <c r="J149" s="126">
        <v>0</v>
      </c>
      <c r="K149" s="121">
        <f t="shared" si="66"/>
        <v>0</v>
      </c>
      <c r="L149" s="126">
        <v>0</v>
      </c>
      <c r="M149" s="121">
        <f t="shared" si="67"/>
        <v>0</v>
      </c>
      <c r="N149" s="126">
        <v>0</v>
      </c>
      <c r="O149" s="121">
        <f t="shared" si="68"/>
        <v>0</v>
      </c>
      <c r="P149" s="122">
        <f t="shared" si="64"/>
        <v>4</v>
      </c>
      <c r="Q149" s="6"/>
      <c r="R149" s="6"/>
      <c r="T149" s="201">
        <v>0</v>
      </c>
    </row>
    <row r="150" spans="1:20" s="180" customFormat="1" ht="38.25">
      <c r="A150" s="7"/>
      <c r="B150" s="2">
        <f t="shared" si="69"/>
        <v>8</v>
      </c>
      <c r="C150" s="3" t="s">
        <v>289</v>
      </c>
      <c r="D150" s="9" t="s">
        <v>466</v>
      </c>
      <c r="E150" s="24" t="s">
        <v>18</v>
      </c>
      <c r="F150" s="126">
        <v>0</v>
      </c>
      <c r="G150" s="121">
        <f t="shared" si="65"/>
        <v>0</v>
      </c>
      <c r="H150" s="126">
        <v>1</v>
      </c>
      <c r="I150" s="121">
        <f t="shared" si="63"/>
        <v>2</v>
      </c>
      <c r="J150" s="126">
        <v>0</v>
      </c>
      <c r="K150" s="121">
        <f t="shared" si="66"/>
        <v>0</v>
      </c>
      <c r="L150" s="126">
        <v>0</v>
      </c>
      <c r="M150" s="121">
        <f t="shared" si="67"/>
        <v>0</v>
      </c>
      <c r="N150" s="126">
        <v>0</v>
      </c>
      <c r="O150" s="121">
        <f t="shared" si="68"/>
        <v>0</v>
      </c>
      <c r="P150" s="122">
        <f t="shared" si="64"/>
        <v>2</v>
      </c>
      <c r="Q150" s="6"/>
      <c r="R150" s="6"/>
      <c r="T150" s="201">
        <v>0</v>
      </c>
    </row>
    <row r="151" spans="1:20" s="180" customFormat="1" ht="51">
      <c r="A151" s="7"/>
      <c r="B151" s="2">
        <f t="shared" si="69"/>
        <v>9</v>
      </c>
      <c r="C151" s="3" t="s">
        <v>236</v>
      </c>
      <c r="D151" s="9" t="s">
        <v>467</v>
      </c>
      <c r="E151" s="24" t="s">
        <v>18</v>
      </c>
      <c r="F151" s="126">
        <v>0</v>
      </c>
      <c r="G151" s="121">
        <f t="shared" si="65"/>
        <v>0</v>
      </c>
      <c r="H151" s="126">
        <v>9</v>
      </c>
      <c r="I151" s="121">
        <f t="shared" si="63"/>
        <v>18</v>
      </c>
      <c r="J151" s="126">
        <v>0</v>
      </c>
      <c r="K151" s="121">
        <f t="shared" si="66"/>
        <v>0</v>
      </c>
      <c r="L151" s="126">
        <v>0</v>
      </c>
      <c r="M151" s="121">
        <f t="shared" si="67"/>
        <v>0</v>
      </c>
      <c r="N151" s="126">
        <v>0</v>
      </c>
      <c r="O151" s="121">
        <f t="shared" si="68"/>
        <v>0</v>
      </c>
      <c r="P151" s="122">
        <f t="shared" si="64"/>
        <v>18</v>
      </c>
      <c r="Q151" s="6"/>
      <c r="R151" s="6"/>
      <c r="T151" s="201">
        <v>0</v>
      </c>
    </row>
    <row r="152" spans="1:20" s="180" customFormat="1" ht="51">
      <c r="A152" s="7"/>
      <c r="B152" s="2">
        <f t="shared" si="69"/>
        <v>10</v>
      </c>
      <c r="C152" s="3" t="s">
        <v>178</v>
      </c>
      <c r="D152" s="9" t="s">
        <v>467</v>
      </c>
      <c r="E152" s="24" t="s">
        <v>18</v>
      </c>
      <c r="F152" s="126">
        <v>0</v>
      </c>
      <c r="G152" s="121">
        <f t="shared" si="65"/>
        <v>0</v>
      </c>
      <c r="H152" s="126">
        <v>2</v>
      </c>
      <c r="I152" s="121">
        <f t="shared" si="63"/>
        <v>4</v>
      </c>
      <c r="J152" s="126">
        <v>0</v>
      </c>
      <c r="K152" s="121">
        <f t="shared" si="66"/>
        <v>0</v>
      </c>
      <c r="L152" s="126">
        <v>0</v>
      </c>
      <c r="M152" s="121">
        <f t="shared" si="67"/>
        <v>0</v>
      </c>
      <c r="N152" s="126">
        <v>0</v>
      </c>
      <c r="O152" s="121">
        <f t="shared" si="68"/>
        <v>0</v>
      </c>
      <c r="P152" s="122">
        <f t="shared" si="64"/>
        <v>4</v>
      </c>
      <c r="Q152" s="6"/>
      <c r="R152" s="6"/>
      <c r="T152" s="201">
        <v>0</v>
      </c>
    </row>
    <row r="153" spans="1:20" s="180" customFormat="1" ht="51">
      <c r="A153" s="7"/>
      <c r="B153" s="2">
        <f t="shared" si="69"/>
        <v>11</v>
      </c>
      <c r="C153" s="3" t="s">
        <v>237</v>
      </c>
      <c r="D153" s="9" t="s">
        <v>468</v>
      </c>
      <c r="E153" s="24" t="s">
        <v>18</v>
      </c>
      <c r="F153" s="126">
        <v>0</v>
      </c>
      <c r="G153" s="121">
        <f t="shared" si="65"/>
        <v>0</v>
      </c>
      <c r="H153" s="126">
        <v>1</v>
      </c>
      <c r="I153" s="121">
        <f t="shared" si="63"/>
        <v>2</v>
      </c>
      <c r="J153" s="126">
        <v>0</v>
      </c>
      <c r="K153" s="121">
        <f t="shared" si="66"/>
        <v>0</v>
      </c>
      <c r="L153" s="126">
        <v>0</v>
      </c>
      <c r="M153" s="121">
        <f t="shared" si="67"/>
        <v>0</v>
      </c>
      <c r="N153" s="126">
        <v>0</v>
      </c>
      <c r="O153" s="121">
        <f t="shared" si="68"/>
        <v>0</v>
      </c>
      <c r="P153" s="122">
        <f t="shared" si="64"/>
        <v>2</v>
      </c>
      <c r="Q153" s="6"/>
      <c r="R153" s="6"/>
      <c r="T153" s="201">
        <v>0</v>
      </c>
    </row>
    <row r="154" spans="1:20" s="180" customFormat="1" ht="38.25">
      <c r="A154" s="7"/>
      <c r="B154" s="2">
        <f t="shared" si="69"/>
        <v>12</v>
      </c>
      <c r="C154" s="3" t="s">
        <v>231</v>
      </c>
      <c r="D154" s="9" t="s">
        <v>469</v>
      </c>
      <c r="E154" s="24" t="s">
        <v>18</v>
      </c>
      <c r="F154" s="126">
        <v>0</v>
      </c>
      <c r="G154" s="121">
        <f t="shared" si="65"/>
        <v>0</v>
      </c>
      <c r="H154" s="126">
        <v>2</v>
      </c>
      <c r="I154" s="121">
        <f t="shared" si="63"/>
        <v>4</v>
      </c>
      <c r="J154" s="126">
        <v>0</v>
      </c>
      <c r="K154" s="121">
        <f t="shared" si="66"/>
        <v>0</v>
      </c>
      <c r="L154" s="126">
        <v>0</v>
      </c>
      <c r="M154" s="121">
        <f t="shared" si="67"/>
        <v>0</v>
      </c>
      <c r="N154" s="126">
        <v>0</v>
      </c>
      <c r="O154" s="121">
        <f t="shared" si="68"/>
        <v>0</v>
      </c>
      <c r="P154" s="122">
        <f t="shared" si="64"/>
        <v>4</v>
      </c>
      <c r="Q154" s="6"/>
      <c r="R154" s="6"/>
      <c r="T154" s="201">
        <v>0</v>
      </c>
    </row>
    <row r="155" spans="1:20" s="180" customFormat="1" ht="38.25">
      <c r="A155" s="7"/>
      <c r="B155" s="2">
        <f t="shared" si="69"/>
        <v>13</v>
      </c>
      <c r="C155" s="3" t="s">
        <v>233</v>
      </c>
      <c r="D155" s="9" t="s">
        <v>470</v>
      </c>
      <c r="E155" s="24" t="s">
        <v>18</v>
      </c>
      <c r="F155" s="126">
        <v>0</v>
      </c>
      <c r="G155" s="121">
        <f t="shared" si="65"/>
        <v>0</v>
      </c>
      <c r="H155" s="126">
        <v>7</v>
      </c>
      <c r="I155" s="121">
        <f t="shared" si="63"/>
        <v>14</v>
      </c>
      <c r="J155" s="126">
        <v>0</v>
      </c>
      <c r="K155" s="121">
        <f t="shared" si="66"/>
        <v>0</v>
      </c>
      <c r="L155" s="126">
        <v>0</v>
      </c>
      <c r="M155" s="121">
        <f t="shared" si="67"/>
        <v>0</v>
      </c>
      <c r="N155" s="126">
        <v>0</v>
      </c>
      <c r="O155" s="121">
        <f t="shared" si="68"/>
        <v>0</v>
      </c>
      <c r="P155" s="122">
        <f t="shared" si="64"/>
        <v>14</v>
      </c>
      <c r="Q155" s="6"/>
      <c r="R155" s="6"/>
      <c r="T155" s="201">
        <v>0</v>
      </c>
    </row>
    <row r="156" spans="1:20" s="180" customFormat="1" ht="38.25">
      <c r="A156" s="7"/>
      <c r="B156" s="2">
        <f t="shared" si="69"/>
        <v>14</v>
      </c>
      <c r="C156" s="3" t="s">
        <v>235</v>
      </c>
      <c r="D156" s="9" t="s">
        <v>471</v>
      </c>
      <c r="E156" s="24" t="s">
        <v>18</v>
      </c>
      <c r="F156" s="126">
        <v>0</v>
      </c>
      <c r="G156" s="121">
        <f t="shared" si="65"/>
        <v>0</v>
      </c>
      <c r="H156" s="126">
        <v>1</v>
      </c>
      <c r="I156" s="121">
        <f t="shared" si="63"/>
        <v>2</v>
      </c>
      <c r="J156" s="126">
        <v>0</v>
      </c>
      <c r="K156" s="121">
        <f t="shared" si="66"/>
        <v>0</v>
      </c>
      <c r="L156" s="126">
        <v>0</v>
      </c>
      <c r="M156" s="121">
        <f t="shared" si="67"/>
        <v>0</v>
      </c>
      <c r="N156" s="126">
        <v>0</v>
      </c>
      <c r="O156" s="121">
        <f t="shared" si="68"/>
        <v>0</v>
      </c>
      <c r="P156" s="122">
        <f t="shared" si="64"/>
        <v>2</v>
      </c>
      <c r="Q156" s="6"/>
      <c r="R156" s="6"/>
      <c r="T156" s="201">
        <v>0</v>
      </c>
    </row>
    <row r="157" spans="1:20" s="180" customFormat="1" ht="38.25">
      <c r="A157" s="7"/>
      <c r="B157" s="2">
        <f t="shared" si="69"/>
        <v>15</v>
      </c>
      <c r="C157" s="3" t="s">
        <v>290</v>
      </c>
      <c r="D157" s="9" t="s">
        <v>472</v>
      </c>
      <c r="E157" s="24" t="s">
        <v>18</v>
      </c>
      <c r="F157" s="126">
        <v>0</v>
      </c>
      <c r="G157" s="121">
        <f t="shared" si="65"/>
        <v>0</v>
      </c>
      <c r="H157" s="126">
        <v>1</v>
      </c>
      <c r="I157" s="121">
        <f t="shared" si="63"/>
        <v>2</v>
      </c>
      <c r="J157" s="126">
        <v>0</v>
      </c>
      <c r="K157" s="121">
        <f t="shared" si="66"/>
        <v>0</v>
      </c>
      <c r="L157" s="126">
        <v>0</v>
      </c>
      <c r="M157" s="121">
        <f t="shared" si="67"/>
        <v>0</v>
      </c>
      <c r="N157" s="126">
        <v>0</v>
      </c>
      <c r="O157" s="121">
        <f t="shared" si="68"/>
        <v>0</v>
      </c>
      <c r="P157" s="122">
        <f t="shared" si="64"/>
        <v>2</v>
      </c>
      <c r="Q157" s="6"/>
      <c r="R157" s="6"/>
      <c r="T157" s="201">
        <v>0</v>
      </c>
    </row>
    <row r="158" spans="1:20" s="180" customFormat="1" ht="38.25">
      <c r="A158" s="7"/>
      <c r="B158" s="2">
        <f t="shared" si="69"/>
        <v>16</v>
      </c>
      <c r="C158" s="3" t="s">
        <v>238</v>
      </c>
      <c r="D158" s="9" t="s">
        <v>473</v>
      </c>
      <c r="E158" s="24" t="s">
        <v>18</v>
      </c>
      <c r="F158" s="126">
        <v>0</v>
      </c>
      <c r="G158" s="121">
        <f t="shared" si="65"/>
        <v>0</v>
      </c>
      <c r="H158" s="126">
        <v>1</v>
      </c>
      <c r="I158" s="121">
        <f t="shared" si="63"/>
        <v>2</v>
      </c>
      <c r="J158" s="126">
        <v>0</v>
      </c>
      <c r="K158" s="121">
        <f t="shared" si="66"/>
        <v>0</v>
      </c>
      <c r="L158" s="126">
        <v>0</v>
      </c>
      <c r="M158" s="121">
        <f t="shared" si="67"/>
        <v>0</v>
      </c>
      <c r="N158" s="126">
        <v>0</v>
      </c>
      <c r="O158" s="121">
        <f t="shared" si="68"/>
        <v>0</v>
      </c>
      <c r="P158" s="122">
        <f t="shared" si="64"/>
        <v>2</v>
      </c>
      <c r="Q158" s="6"/>
      <c r="R158" s="6"/>
      <c r="T158" s="201">
        <v>0</v>
      </c>
    </row>
    <row r="159" spans="1:20" s="180" customFormat="1" ht="38.25">
      <c r="A159" s="7"/>
      <c r="B159" s="2">
        <f t="shared" si="69"/>
        <v>17</v>
      </c>
      <c r="C159" s="3" t="s">
        <v>262</v>
      </c>
      <c r="D159" s="9" t="s">
        <v>474</v>
      </c>
      <c r="E159" s="24" t="s">
        <v>18</v>
      </c>
      <c r="F159" s="126">
        <v>0</v>
      </c>
      <c r="G159" s="121">
        <f t="shared" si="65"/>
        <v>0</v>
      </c>
      <c r="H159" s="126">
        <v>1</v>
      </c>
      <c r="I159" s="121">
        <f>H159*2</f>
        <v>2</v>
      </c>
      <c r="J159" s="126">
        <v>0</v>
      </c>
      <c r="K159" s="121">
        <f t="shared" si="66"/>
        <v>0</v>
      </c>
      <c r="L159" s="126">
        <v>0</v>
      </c>
      <c r="M159" s="121">
        <f t="shared" si="67"/>
        <v>0</v>
      </c>
      <c r="N159" s="126">
        <v>0</v>
      </c>
      <c r="O159" s="121">
        <f t="shared" si="68"/>
        <v>0</v>
      </c>
      <c r="P159" s="122">
        <f>G159+I159+K159+M159+O159</f>
        <v>2</v>
      </c>
      <c r="Q159" s="6"/>
      <c r="R159" s="6"/>
      <c r="T159" s="201">
        <v>0</v>
      </c>
    </row>
    <row r="160" spans="1:20" s="180" customFormat="1" ht="38.25">
      <c r="A160" s="7"/>
      <c r="B160" s="2">
        <f t="shared" si="69"/>
        <v>18</v>
      </c>
      <c r="C160" s="3" t="s">
        <v>232</v>
      </c>
      <c r="D160" s="167" t="s">
        <v>475</v>
      </c>
      <c r="E160" s="24" t="s">
        <v>18</v>
      </c>
      <c r="F160" s="126">
        <v>0</v>
      </c>
      <c r="G160" s="121">
        <f t="shared" si="65"/>
        <v>0</v>
      </c>
      <c r="H160" s="126">
        <v>1</v>
      </c>
      <c r="I160" s="121">
        <f>H160*2</f>
        <v>2</v>
      </c>
      <c r="J160" s="126">
        <v>0</v>
      </c>
      <c r="K160" s="121">
        <f t="shared" si="66"/>
        <v>0</v>
      </c>
      <c r="L160" s="126">
        <v>0</v>
      </c>
      <c r="M160" s="121">
        <f t="shared" si="67"/>
        <v>0</v>
      </c>
      <c r="N160" s="126">
        <v>0</v>
      </c>
      <c r="O160" s="121">
        <f t="shared" si="68"/>
        <v>0</v>
      </c>
      <c r="P160" s="122">
        <f>G160+I160+K160+M160+O160</f>
        <v>2</v>
      </c>
      <c r="Q160" s="6"/>
      <c r="R160" s="6"/>
      <c r="T160" s="201">
        <v>0</v>
      </c>
    </row>
    <row r="161" spans="1:21" s="180" customFormat="1" ht="76.5">
      <c r="A161" s="7"/>
      <c r="B161" s="2">
        <f>(B160+1)</f>
        <v>19</v>
      </c>
      <c r="C161" s="2" t="s">
        <v>240</v>
      </c>
      <c r="D161" s="167" t="s">
        <v>476</v>
      </c>
      <c r="E161" s="24" t="s">
        <v>18</v>
      </c>
      <c r="F161" s="126">
        <v>0</v>
      </c>
      <c r="G161" s="121">
        <f t="shared" si="65"/>
        <v>0</v>
      </c>
      <c r="H161" s="126">
        <v>2</v>
      </c>
      <c r="I161" s="121">
        <f>H161*2</f>
        <v>4</v>
      </c>
      <c r="J161" s="126">
        <v>0</v>
      </c>
      <c r="K161" s="121">
        <f t="shared" si="66"/>
        <v>0</v>
      </c>
      <c r="L161" s="126">
        <v>0</v>
      </c>
      <c r="M161" s="121">
        <f t="shared" si="67"/>
        <v>0</v>
      </c>
      <c r="N161" s="126">
        <v>0</v>
      </c>
      <c r="O161" s="121">
        <f t="shared" si="68"/>
        <v>0</v>
      </c>
      <c r="P161" s="122">
        <f>G161+I161+K161+M161+O161</f>
        <v>4</v>
      </c>
      <c r="Q161" s="6"/>
      <c r="R161" s="6"/>
      <c r="T161" s="201">
        <v>0</v>
      </c>
    </row>
    <row r="162" spans="1:21" s="49" customFormat="1" ht="64.5" thickBot="1">
      <c r="A162" s="55"/>
      <c r="B162" s="130">
        <f>B161+1</f>
        <v>20</v>
      </c>
      <c r="C162" s="18" t="s">
        <v>304</v>
      </c>
      <c r="D162" s="51"/>
      <c r="E162" s="35" t="s">
        <v>20</v>
      </c>
      <c r="F162" s="127">
        <v>0</v>
      </c>
      <c r="G162" s="124">
        <f t="shared" si="65"/>
        <v>0</v>
      </c>
      <c r="H162" s="127">
        <v>1</v>
      </c>
      <c r="I162" s="124">
        <f>H162*2</f>
        <v>2</v>
      </c>
      <c r="J162" s="127">
        <v>0</v>
      </c>
      <c r="K162" s="124">
        <f t="shared" si="66"/>
        <v>0</v>
      </c>
      <c r="L162" s="127">
        <v>0</v>
      </c>
      <c r="M162" s="124">
        <f t="shared" si="67"/>
        <v>0</v>
      </c>
      <c r="N162" s="127">
        <v>0</v>
      </c>
      <c r="O162" s="124">
        <f t="shared" si="68"/>
        <v>0</v>
      </c>
      <c r="P162" s="125">
        <f>G162+I162+K162+M162+O162</f>
        <v>2</v>
      </c>
      <c r="Q162" s="28"/>
      <c r="R162" s="6"/>
      <c r="T162" s="201">
        <v>0</v>
      </c>
    </row>
    <row r="163" spans="1:21" s="179" customFormat="1" ht="12.75" customHeight="1">
      <c r="A163" s="23"/>
      <c r="B163" s="309" t="s">
        <v>293</v>
      </c>
      <c r="C163" s="310"/>
      <c r="D163" s="311"/>
      <c r="E163" s="41" t="s">
        <v>20</v>
      </c>
      <c r="F163" s="214">
        <v>0</v>
      </c>
      <c r="G163" s="222">
        <f t="shared" si="65"/>
        <v>0</v>
      </c>
      <c r="H163" s="214">
        <v>0</v>
      </c>
      <c r="I163" s="222">
        <f>H163*2</f>
        <v>0</v>
      </c>
      <c r="J163" s="214">
        <v>1</v>
      </c>
      <c r="K163" s="222">
        <f t="shared" si="66"/>
        <v>3</v>
      </c>
      <c r="L163" s="214">
        <v>0</v>
      </c>
      <c r="M163" s="222">
        <f t="shared" si="67"/>
        <v>0</v>
      </c>
      <c r="N163" s="214">
        <v>0</v>
      </c>
      <c r="O163" s="222">
        <f t="shared" si="68"/>
        <v>0</v>
      </c>
      <c r="P163" s="212">
        <f>G163+I163+K163+M163+O163</f>
        <v>3</v>
      </c>
      <c r="Q163" s="6"/>
      <c r="R163" s="6">
        <f>P163*Q163</f>
        <v>0</v>
      </c>
      <c r="T163" s="201">
        <v>0</v>
      </c>
      <c r="U163" s="6">
        <f>Q163*T163</f>
        <v>0</v>
      </c>
    </row>
    <row r="164" spans="1:21" s="179" customFormat="1" ht="89.25">
      <c r="A164" s="23"/>
      <c r="B164" s="2">
        <v>1</v>
      </c>
      <c r="C164" s="3" t="s">
        <v>299</v>
      </c>
      <c r="D164" s="9" t="s">
        <v>463</v>
      </c>
      <c r="E164" s="24" t="s">
        <v>18</v>
      </c>
      <c r="F164" s="126">
        <v>0</v>
      </c>
      <c r="G164" s="121">
        <f t="shared" si="65"/>
        <v>0</v>
      </c>
      <c r="H164" s="126">
        <v>0</v>
      </c>
      <c r="I164" s="121">
        <f t="shared" ref="I164:I180" si="70">H164*2</f>
        <v>0</v>
      </c>
      <c r="J164" s="126">
        <v>1</v>
      </c>
      <c r="K164" s="121">
        <f t="shared" ref="K164:K180" si="71">J164*3</f>
        <v>3</v>
      </c>
      <c r="L164" s="126">
        <v>0</v>
      </c>
      <c r="M164" s="121">
        <f t="shared" ref="M164:M185" si="72">L164</f>
        <v>0</v>
      </c>
      <c r="N164" s="126">
        <v>0</v>
      </c>
      <c r="O164" s="121">
        <f t="shared" ref="O164:O185" si="73">N164</f>
        <v>0</v>
      </c>
      <c r="P164" s="122">
        <f t="shared" ref="P164:P180" si="74">G164+I164+K164+M164+O164</f>
        <v>3</v>
      </c>
      <c r="Q164" s="28"/>
      <c r="R164" s="6"/>
      <c r="T164" s="201">
        <v>0</v>
      </c>
    </row>
    <row r="165" spans="1:21" s="180" customFormat="1" ht="51">
      <c r="A165" s="7"/>
      <c r="B165" s="2">
        <f>(B164+1)</f>
        <v>2</v>
      </c>
      <c r="C165" s="14" t="s">
        <v>228</v>
      </c>
      <c r="D165" s="9" t="s">
        <v>464</v>
      </c>
      <c r="E165" s="24" t="s">
        <v>18</v>
      </c>
      <c r="F165" s="126">
        <v>0</v>
      </c>
      <c r="G165" s="121">
        <f t="shared" si="65"/>
        <v>0</v>
      </c>
      <c r="H165" s="126">
        <v>0</v>
      </c>
      <c r="I165" s="121">
        <f t="shared" si="70"/>
        <v>0</v>
      </c>
      <c r="J165" s="126">
        <v>1</v>
      </c>
      <c r="K165" s="121">
        <f t="shared" si="71"/>
        <v>3</v>
      </c>
      <c r="L165" s="126">
        <v>0</v>
      </c>
      <c r="M165" s="121">
        <f t="shared" si="72"/>
        <v>0</v>
      </c>
      <c r="N165" s="126">
        <v>0</v>
      </c>
      <c r="O165" s="121">
        <f t="shared" si="73"/>
        <v>0</v>
      </c>
      <c r="P165" s="122">
        <f t="shared" si="74"/>
        <v>3</v>
      </c>
      <c r="Q165" s="6"/>
      <c r="R165" s="6"/>
      <c r="T165" s="201">
        <v>0</v>
      </c>
    </row>
    <row r="166" spans="1:21" s="180" customFormat="1" ht="51">
      <c r="A166" s="7"/>
      <c r="B166" s="2">
        <f>(B165+1)</f>
        <v>3</v>
      </c>
      <c r="C166" s="25" t="s">
        <v>285</v>
      </c>
      <c r="D166" s="9" t="s">
        <v>465</v>
      </c>
      <c r="E166" s="24" t="s">
        <v>18</v>
      </c>
      <c r="F166" s="126">
        <v>0</v>
      </c>
      <c r="G166" s="121">
        <f t="shared" si="65"/>
        <v>0</v>
      </c>
      <c r="H166" s="126">
        <v>0</v>
      </c>
      <c r="I166" s="121">
        <f t="shared" si="70"/>
        <v>0</v>
      </c>
      <c r="J166" s="126">
        <v>1</v>
      </c>
      <c r="K166" s="121">
        <f t="shared" si="71"/>
        <v>3</v>
      </c>
      <c r="L166" s="126">
        <v>0</v>
      </c>
      <c r="M166" s="121">
        <f t="shared" si="72"/>
        <v>0</v>
      </c>
      <c r="N166" s="126">
        <v>0</v>
      </c>
      <c r="O166" s="121">
        <f t="shared" si="73"/>
        <v>0</v>
      </c>
      <c r="P166" s="122">
        <f t="shared" si="74"/>
        <v>3</v>
      </c>
      <c r="Q166" s="59"/>
      <c r="R166" s="6"/>
      <c r="T166" s="201">
        <v>0</v>
      </c>
    </row>
    <row r="167" spans="1:21" s="180" customFormat="1" ht="38.25">
      <c r="A167" s="7"/>
      <c r="B167" s="2">
        <f t="shared" ref="B167:B182" si="75">(B166+1)</f>
        <v>4</v>
      </c>
      <c r="C167" s="3" t="s">
        <v>230</v>
      </c>
      <c r="D167" s="9" t="s">
        <v>466</v>
      </c>
      <c r="E167" s="24" t="s">
        <v>18</v>
      </c>
      <c r="F167" s="126">
        <v>0</v>
      </c>
      <c r="G167" s="121">
        <f t="shared" si="65"/>
        <v>0</v>
      </c>
      <c r="H167" s="126">
        <v>0</v>
      </c>
      <c r="I167" s="121">
        <f t="shared" si="70"/>
        <v>0</v>
      </c>
      <c r="J167" s="126">
        <v>31</v>
      </c>
      <c r="K167" s="121">
        <f t="shared" si="71"/>
        <v>93</v>
      </c>
      <c r="L167" s="126">
        <v>0</v>
      </c>
      <c r="M167" s="121">
        <f t="shared" si="72"/>
        <v>0</v>
      </c>
      <c r="N167" s="126">
        <v>0</v>
      </c>
      <c r="O167" s="121">
        <f t="shared" si="73"/>
        <v>0</v>
      </c>
      <c r="P167" s="122">
        <f t="shared" si="74"/>
        <v>93</v>
      </c>
      <c r="Q167" s="6"/>
      <c r="R167" s="6"/>
      <c r="T167" s="201">
        <v>0</v>
      </c>
    </row>
    <row r="168" spans="1:21" s="180" customFormat="1" ht="38.25">
      <c r="A168" s="7"/>
      <c r="B168" s="2">
        <f t="shared" si="75"/>
        <v>5</v>
      </c>
      <c r="C168" s="3" t="s">
        <v>287</v>
      </c>
      <c r="D168" s="9" t="s">
        <v>466</v>
      </c>
      <c r="E168" s="24" t="s">
        <v>18</v>
      </c>
      <c r="F168" s="126">
        <v>0</v>
      </c>
      <c r="G168" s="121">
        <f t="shared" si="65"/>
        <v>0</v>
      </c>
      <c r="H168" s="126">
        <v>0</v>
      </c>
      <c r="I168" s="121">
        <f t="shared" si="70"/>
        <v>0</v>
      </c>
      <c r="J168" s="126">
        <v>1</v>
      </c>
      <c r="K168" s="121">
        <f t="shared" si="71"/>
        <v>3</v>
      </c>
      <c r="L168" s="126">
        <v>0</v>
      </c>
      <c r="M168" s="121">
        <f t="shared" si="72"/>
        <v>0</v>
      </c>
      <c r="N168" s="126">
        <v>0</v>
      </c>
      <c r="O168" s="121">
        <f t="shared" si="73"/>
        <v>0</v>
      </c>
      <c r="P168" s="122">
        <f t="shared" si="74"/>
        <v>3</v>
      </c>
      <c r="Q168" s="6"/>
      <c r="R168" s="6"/>
      <c r="T168" s="201">
        <v>0</v>
      </c>
    </row>
    <row r="169" spans="1:21" s="180" customFormat="1" ht="38.25">
      <c r="A169" s="7"/>
      <c r="B169" s="2">
        <f t="shared" si="75"/>
        <v>6</v>
      </c>
      <c r="C169" s="3" t="s">
        <v>286</v>
      </c>
      <c r="D169" s="9" t="s">
        <v>466</v>
      </c>
      <c r="E169" s="24" t="s">
        <v>18</v>
      </c>
      <c r="F169" s="126">
        <v>0</v>
      </c>
      <c r="G169" s="121">
        <f t="shared" si="65"/>
        <v>0</v>
      </c>
      <c r="H169" s="126">
        <v>0</v>
      </c>
      <c r="I169" s="121">
        <f t="shared" si="70"/>
        <v>0</v>
      </c>
      <c r="J169" s="126">
        <v>1</v>
      </c>
      <c r="K169" s="121">
        <f t="shared" si="71"/>
        <v>3</v>
      </c>
      <c r="L169" s="126">
        <v>0</v>
      </c>
      <c r="M169" s="121">
        <f t="shared" si="72"/>
        <v>0</v>
      </c>
      <c r="N169" s="126">
        <v>0</v>
      </c>
      <c r="O169" s="121">
        <f t="shared" si="73"/>
        <v>0</v>
      </c>
      <c r="P169" s="122">
        <f t="shared" si="74"/>
        <v>3</v>
      </c>
      <c r="Q169" s="6"/>
      <c r="R169" s="6"/>
      <c r="T169" s="201">
        <v>0</v>
      </c>
    </row>
    <row r="170" spans="1:21" s="180" customFormat="1" ht="38.25">
      <c r="A170" s="7"/>
      <c r="B170" s="2">
        <f t="shared" si="75"/>
        <v>7</v>
      </c>
      <c r="C170" s="3" t="s">
        <v>288</v>
      </c>
      <c r="D170" s="9" t="s">
        <v>466</v>
      </c>
      <c r="E170" s="24" t="s">
        <v>18</v>
      </c>
      <c r="F170" s="126">
        <v>0</v>
      </c>
      <c r="G170" s="121">
        <f t="shared" si="65"/>
        <v>0</v>
      </c>
      <c r="H170" s="126">
        <v>0</v>
      </c>
      <c r="I170" s="121">
        <f t="shared" si="70"/>
        <v>0</v>
      </c>
      <c r="J170" s="126">
        <v>1</v>
      </c>
      <c r="K170" s="121">
        <f t="shared" si="71"/>
        <v>3</v>
      </c>
      <c r="L170" s="126">
        <v>0</v>
      </c>
      <c r="M170" s="121">
        <f t="shared" si="72"/>
        <v>0</v>
      </c>
      <c r="N170" s="126">
        <v>0</v>
      </c>
      <c r="O170" s="121">
        <f t="shared" si="73"/>
        <v>0</v>
      </c>
      <c r="P170" s="122">
        <f t="shared" si="74"/>
        <v>3</v>
      </c>
      <c r="Q170" s="6"/>
      <c r="R170" s="6"/>
      <c r="T170" s="201">
        <v>0</v>
      </c>
    </row>
    <row r="171" spans="1:21" s="180" customFormat="1" ht="38.25">
      <c r="A171" s="7"/>
      <c r="B171" s="2">
        <f t="shared" si="75"/>
        <v>8</v>
      </c>
      <c r="C171" s="3" t="s">
        <v>289</v>
      </c>
      <c r="D171" s="9" t="s">
        <v>466</v>
      </c>
      <c r="E171" s="24" t="s">
        <v>18</v>
      </c>
      <c r="F171" s="126">
        <v>0</v>
      </c>
      <c r="G171" s="121">
        <f t="shared" si="65"/>
        <v>0</v>
      </c>
      <c r="H171" s="126">
        <v>0</v>
      </c>
      <c r="I171" s="121">
        <f t="shared" si="70"/>
        <v>0</v>
      </c>
      <c r="J171" s="126">
        <v>1</v>
      </c>
      <c r="K171" s="121">
        <f t="shared" si="71"/>
        <v>3</v>
      </c>
      <c r="L171" s="126">
        <v>0</v>
      </c>
      <c r="M171" s="121">
        <f t="shared" si="72"/>
        <v>0</v>
      </c>
      <c r="N171" s="126">
        <v>0</v>
      </c>
      <c r="O171" s="121">
        <f t="shared" si="73"/>
        <v>0</v>
      </c>
      <c r="P171" s="122">
        <f t="shared" si="74"/>
        <v>3</v>
      </c>
      <c r="Q171" s="6"/>
      <c r="R171" s="6"/>
      <c r="T171" s="201">
        <v>0</v>
      </c>
    </row>
    <row r="172" spans="1:21" s="180" customFormat="1" ht="38.25">
      <c r="A172" s="7"/>
      <c r="B172" s="2">
        <f t="shared" si="75"/>
        <v>9</v>
      </c>
      <c r="C172" s="3" t="s">
        <v>229</v>
      </c>
      <c r="D172" s="9" t="s">
        <v>466</v>
      </c>
      <c r="E172" s="24" t="s">
        <v>18</v>
      </c>
      <c r="F172" s="126">
        <v>0</v>
      </c>
      <c r="G172" s="121">
        <f t="shared" si="65"/>
        <v>0</v>
      </c>
      <c r="H172" s="126">
        <v>0</v>
      </c>
      <c r="I172" s="121">
        <f>H172*2</f>
        <v>0</v>
      </c>
      <c r="J172" s="126">
        <v>1</v>
      </c>
      <c r="K172" s="121">
        <f>J172*3</f>
        <v>3</v>
      </c>
      <c r="L172" s="126">
        <v>0</v>
      </c>
      <c r="M172" s="121">
        <f t="shared" si="72"/>
        <v>0</v>
      </c>
      <c r="N172" s="126">
        <v>0</v>
      </c>
      <c r="O172" s="121">
        <f t="shared" si="73"/>
        <v>0</v>
      </c>
      <c r="P172" s="122">
        <f>G172+I172+K172+M172+O172</f>
        <v>3</v>
      </c>
      <c r="Q172" s="6"/>
      <c r="R172" s="6"/>
      <c r="T172" s="201">
        <v>0</v>
      </c>
    </row>
    <row r="173" spans="1:21" s="180" customFormat="1" ht="51">
      <c r="A173" s="7"/>
      <c r="B173" s="2">
        <f t="shared" si="75"/>
        <v>10</v>
      </c>
      <c r="C173" s="3" t="s">
        <v>236</v>
      </c>
      <c r="D173" s="9" t="s">
        <v>467</v>
      </c>
      <c r="E173" s="24" t="s">
        <v>18</v>
      </c>
      <c r="F173" s="126">
        <v>0</v>
      </c>
      <c r="G173" s="121">
        <f t="shared" si="65"/>
        <v>0</v>
      </c>
      <c r="H173" s="126">
        <v>0</v>
      </c>
      <c r="I173" s="121">
        <f t="shared" si="70"/>
        <v>0</v>
      </c>
      <c r="J173" s="126">
        <v>9</v>
      </c>
      <c r="K173" s="121">
        <f t="shared" si="71"/>
        <v>27</v>
      </c>
      <c r="L173" s="126">
        <v>0</v>
      </c>
      <c r="M173" s="121">
        <f t="shared" si="72"/>
        <v>0</v>
      </c>
      <c r="N173" s="126">
        <v>0</v>
      </c>
      <c r="O173" s="121">
        <f t="shared" si="73"/>
        <v>0</v>
      </c>
      <c r="P173" s="122">
        <f t="shared" si="74"/>
        <v>27</v>
      </c>
      <c r="Q173" s="6"/>
      <c r="R173" s="6"/>
      <c r="T173" s="201">
        <v>0</v>
      </c>
    </row>
    <row r="174" spans="1:21" s="180" customFormat="1" ht="51">
      <c r="A174" s="7"/>
      <c r="B174" s="2">
        <f t="shared" si="75"/>
        <v>11</v>
      </c>
      <c r="C174" s="3" t="s">
        <v>178</v>
      </c>
      <c r="D174" s="9" t="s">
        <v>467</v>
      </c>
      <c r="E174" s="24" t="s">
        <v>18</v>
      </c>
      <c r="F174" s="126">
        <v>0</v>
      </c>
      <c r="G174" s="121">
        <f t="shared" si="65"/>
        <v>0</v>
      </c>
      <c r="H174" s="126">
        <v>0</v>
      </c>
      <c r="I174" s="121">
        <f t="shared" si="70"/>
        <v>0</v>
      </c>
      <c r="J174" s="126">
        <v>2</v>
      </c>
      <c r="K174" s="121">
        <f t="shared" si="71"/>
        <v>6</v>
      </c>
      <c r="L174" s="126">
        <v>0</v>
      </c>
      <c r="M174" s="121">
        <f t="shared" si="72"/>
        <v>0</v>
      </c>
      <c r="N174" s="126">
        <v>0</v>
      </c>
      <c r="O174" s="121">
        <f t="shared" si="73"/>
        <v>0</v>
      </c>
      <c r="P174" s="122">
        <f t="shared" si="74"/>
        <v>6</v>
      </c>
      <c r="Q174" s="6"/>
      <c r="R174" s="6"/>
      <c r="T174" s="201">
        <v>0</v>
      </c>
    </row>
    <row r="175" spans="1:21" s="180" customFormat="1" ht="51">
      <c r="A175" s="7"/>
      <c r="B175" s="2">
        <f t="shared" si="75"/>
        <v>12</v>
      </c>
      <c r="C175" s="3" t="s">
        <v>237</v>
      </c>
      <c r="D175" s="9" t="s">
        <v>468</v>
      </c>
      <c r="E175" s="24" t="s">
        <v>18</v>
      </c>
      <c r="F175" s="126">
        <v>0</v>
      </c>
      <c r="G175" s="121">
        <f t="shared" si="65"/>
        <v>0</v>
      </c>
      <c r="H175" s="126">
        <v>0</v>
      </c>
      <c r="I175" s="121">
        <f t="shared" si="70"/>
        <v>0</v>
      </c>
      <c r="J175" s="126">
        <v>1</v>
      </c>
      <c r="K175" s="121">
        <f t="shared" si="71"/>
        <v>3</v>
      </c>
      <c r="L175" s="126">
        <v>0</v>
      </c>
      <c r="M175" s="121">
        <f t="shared" si="72"/>
        <v>0</v>
      </c>
      <c r="N175" s="126">
        <v>0</v>
      </c>
      <c r="O175" s="121">
        <f t="shared" si="73"/>
        <v>0</v>
      </c>
      <c r="P175" s="122">
        <f t="shared" si="74"/>
        <v>3</v>
      </c>
      <c r="Q175" s="6"/>
      <c r="R175" s="6"/>
      <c r="T175" s="211">
        <v>0</v>
      </c>
    </row>
    <row r="176" spans="1:21" s="180" customFormat="1" ht="38.25">
      <c r="A176" s="7"/>
      <c r="B176" s="2">
        <f t="shared" si="75"/>
        <v>13</v>
      </c>
      <c r="C176" s="3" t="s">
        <v>231</v>
      </c>
      <c r="D176" s="9" t="s">
        <v>469</v>
      </c>
      <c r="E176" s="24" t="s">
        <v>18</v>
      </c>
      <c r="F176" s="126">
        <v>0</v>
      </c>
      <c r="G176" s="121">
        <f t="shared" si="65"/>
        <v>0</v>
      </c>
      <c r="H176" s="126">
        <v>0</v>
      </c>
      <c r="I176" s="121">
        <f t="shared" si="70"/>
        <v>0</v>
      </c>
      <c r="J176" s="126">
        <v>2</v>
      </c>
      <c r="K176" s="121">
        <f t="shared" si="71"/>
        <v>6</v>
      </c>
      <c r="L176" s="126">
        <v>0</v>
      </c>
      <c r="M176" s="121">
        <f t="shared" si="72"/>
        <v>0</v>
      </c>
      <c r="N176" s="126">
        <v>0</v>
      </c>
      <c r="O176" s="121">
        <f t="shared" si="73"/>
        <v>0</v>
      </c>
      <c r="P176" s="122">
        <f t="shared" si="74"/>
        <v>6</v>
      </c>
      <c r="Q176" s="6"/>
      <c r="R176" s="6"/>
      <c r="T176" s="201">
        <v>0</v>
      </c>
    </row>
    <row r="177" spans="1:21" s="180" customFormat="1" ht="38.25">
      <c r="A177" s="7"/>
      <c r="B177" s="2">
        <f t="shared" si="75"/>
        <v>14</v>
      </c>
      <c r="C177" s="3" t="s">
        <v>233</v>
      </c>
      <c r="D177" s="9" t="s">
        <v>470</v>
      </c>
      <c r="E177" s="24" t="s">
        <v>18</v>
      </c>
      <c r="F177" s="126">
        <v>0</v>
      </c>
      <c r="G177" s="121">
        <f t="shared" si="65"/>
        <v>0</v>
      </c>
      <c r="H177" s="126">
        <v>0</v>
      </c>
      <c r="I177" s="121">
        <f t="shared" si="70"/>
        <v>0</v>
      </c>
      <c r="J177" s="126">
        <v>7</v>
      </c>
      <c r="K177" s="121">
        <f t="shared" si="71"/>
        <v>21</v>
      </c>
      <c r="L177" s="126">
        <v>0</v>
      </c>
      <c r="M177" s="121">
        <f t="shared" si="72"/>
        <v>0</v>
      </c>
      <c r="N177" s="126">
        <v>0</v>
      </c>
      <c r="O177" s="121">
        <f t="shared" si="73"/>
        <v>0</v>
      </c>
      <c r="P177" s="122">
        <f t="shared" si="74"/>
        <v>21</v>
      </c>
      <c r="Q177" s="6"/>
      <c r="R177" s="6"/>
      <c r="T177" s="201">
        <v>0</v>
      </c>
    </row>
    <row r="178" spans="1:21" s="180" customFormat="1" ht="38.25">
      <c r="A178" s="7"/>
      <c r="B178" s="2">
        <f t="shared" si="75"/>
        <v>15</v>
      </c>
      <c r="C178" s="3" t="s">
        <v>235</v>
      </c>
      <c r="D178" s="9" t="s">
        <v>471</v>
      </c>
      <c r="E178" s="24" t="s">
        <v>18</v>
      </c>
      <c r="F178" s="126">
        <v>0</v>
      </c>
      <c r="G178" s="121">
        <f t="shared" si="65"/>
        <v>0</v>
      </c>
      <c r="H178" s="126">
        <v>0</v>
      </c>
      <c r="I178" s="121">
        <f t="shared" si="70"/>
        <v>0</v>
      </c>
      <c r="J178" s="126">
        <v>1</v>
      </c>
      <c r="K178" s="121">
        <f t="shared" si="71"/>
        <v>3</v>
      </c>
      <c r="L178" s="126">
        <v>0</v>
      </c>
      <c r="M178" s="121">
        <f t="shared" si="72"/>
        <v>0</v>
      </c>
      <c r="N178" s="126">
        <v>0</v>
      </c>
      <c r="O178" s="121">
        <f t="shared" si="73"/>
        <v>0</v>
      </c>
      <c r="P178" s="122">
        <f t="shared" si="74"/>
        <v>3</v>
      </c>
      <c r="Q178" s="6"/>
      <c r="R178" s="6"/>
      <c r="T178" s="201">
        <v>0</v>
      </c>
    </row>
    <row r="179" spans="1:21" s="180" customFormat="1" ht="38.25">
      <c r="A179" s="7"/>
      <c r="B179" s="2">
        <f t="shared" si="75"/>
        <v>16</v>
      </c>
      <c r="C179" s="3" t="s">
        <v>290</v>
      </c>
      <c r="D179" s="9" t="s">
        <v>472</v>
      </c>
      <c r="E179" s="24" t="s">
        <v>18</v>
      </c>
      <c r="F179" s="126">
        <v>0</v>
      </c>
      <c r="G179" s="121">
        <f t="shared" si="65"/>
        <v>0</v>
      </c>
      <c r="H179" s="126">
        <v>0</v>
      </c>
      <c r="I179" s="121">
        <f t="shared" si="70"/>
        <v>0</v>
      </c>
      <c r="J179" s="126">
        <v>1</v>
      </c>
      <c r="K179" s="121">
        <f t="shared" si="71"/>
        <v>3</v>
      </c>
      <c r="L179" s="126">
        <v>0</v>
      </c>
      <c r="M179" s="121">
        <f t="shared" si="72"/>
        <v>0</v>
      </c>
      <c r="N179" s="126">
        <v>0</v>
      </c>
      <c r="O179" s="121">
        <f t="shared" si="73"/>
        <v>0</v>
      </c>
      <c r="P179" s="122">
        <f t="shared" si="74"/>
        <v>3</v>
      </c>
      <c r="Q179" s="6"/>
      <c r="R179" s="6"/>
      <c r="T179" s="201">
        <v>0</v>
      </c>
    </row>
    <row r="180" spans="1:21" s="180" customFormat="1" ht="38.25">
      <c r="A180" s="7"/>
      <c r="B180" s="2">
        <f t="shared" si="75"/>
        <v>17</v>
      </c>
      <c r="C180" s="3" t="s">
        <v>238</v>
      </c>
      <c r="D180" s="9" t="s">
        <v>473</v>
      </c>
      <c r="E180" s="24" t="s">
        <v>18</v>
      </c>
      <c r="F180" s="126">
        <v>0</v>
      </c>
      <c r="G180" s="121">
        <f t="shared" si="65"/>
        <v>0</v>
      </c>
      <c r="H180" s="126">
        <v>0</v>
      </c>
      <c r="I180" s="121">
        <f t="shared" si="70"/>
        <v>0</v>
      </c>
      <c r="J180" s="126">
        <v>1</v>
      </c>
      <c r="K180" s="121">
        <f t="shared" si="71"/>
        <v>3</v>
      </c>
      <c r="L180" s="126">
        <v>0</v>
      </c>
      <c r="M180" s="121">
        <f t="shared" si="72"/>
        <v>0</v>
      </c>
      <c r="N180" s="126">
        <v>0</v>
      </c>
      <c r="O180" s="121">
        <f t="shared" si="73"/>
        <v>0</v>
      </c>
      <c r="P180" s="122">
        <f t="shared" si="74"/>
        <v>3</v>
      </c>
      <c r="Q180" s="6"/>
      <c r="R180" s="6"/>
      <c r="T180" s="201">
        <v>0</v>
      </c>
    </row>
    <row r="181" spans="1:21" s="180" customFormat="1" ht="38.25">
      <c r="A181" s="7"/>
      <c r="B181" s="2">
        <f t="shared" si="75"/>
        <v>18</v>
      </c>
      <c r="C181" s="3" t="s">
        <v>262</v>
      </c>
      <c r="D181" s="9" t="s">
        <v>474</v>
      </c>
      <c r="E181" s="24" t="s">
        <v>18</v>
      </c>
      <c r="F181" s="126">
        <v>0</v>
      </c>
      <c r="G181" s="121">
        <f t="shared" si="65"/>
        <v>0</v>
      </c>
      <c r="H181" s="126">
        <v>0</v>
      </c>
      <c r="I181" s="121">
        <f t="shared" ref="I181:I186" si="76">H181*2</f>
        <v>0</v>
      </c>
      <c r="J181" s="126">
        <v>1</v>
      </c>
      <c r="K181" s="121">
        <f t="shared" ref="K181:K186" si="77">J181*3</f>
        <v>3</v>
      </c>
      <c r="L181" s="126">
        <v>0</v>
      </c>
      <c r="M181" s="121">
        <f t="shared" si="72"/>
        <v>0</v>
      </c>
      <c r="N181" s="126">
        <v>0</v>
      </c>
      <c r="O181" s="121">
        <f t="shared" si="73"/>
        <v>0</v>
      </c>
      <c r="P181" s="122">
        <f>G181+I181+K181+M181+O181</f>
        <v>3</v>
      </c>
      <c r="Q181" s="6"/>
      <c r="R181" s="6"/>
      <c r="T181" s="201">
        <v>0</v>
      </c>
    </row>
    <row r="182" spans="1:21" s="180" customFormat="1" ht="38.25">
      <c r="A182" s="7"/>
      <c r="B182" s="2">
        <f t="shared" si="75"/>
        <v>19</v>
      </c>
      <c r="C182" s="3" t="s">
        <v>232</v>
      </c>
      <c r="D182" s="167" t="s">
        <v>475</v>
      </c>
      <c r="E182" s="24" t="s">
        <v>18</v>
      </c>
      <c r="F182" s="126">
        <v>0</v>
      </c>
      <c r="G182" s="121">
        <f t="shared" si="65"/>
        <v>0</v>
      </c>
      <c r="H182" s="126">
        <v>0</v>
      </c>
      <c r="I182" s="121">
        <f t="shared" si="76"/>
        <v>0</v>
      </c>
      <c r="J182" s="126">
        <v>1</v>
      </c>
      <c r="K182" s="121">
        <f t="shared" si="77"/>
        <v>3</v>
      </c>
      <c r="L182" s="126">
        <v>0</v>
      </c>
      <c r="M182" s="121">
        <f t="shared" si="72"/>
        <v>0</v>
      </c>
      <c r="N182" s="126">
        <v>0</v>
      </c>
      <c r="O182" s="121">
        <f t="shared" si="73"/>
        <v>0</v>
      </c>
      <c r="P182" s="122">
        <f>G182+I182+K182+M182+O182</f>
        <v>3</v>
      </c>
      <c r="Q182" s="6"/>
      <c r="R182" s="6"/>
      <c r="T182" s="201">
        <v>0</v>
      </c>
    </row>
    <row r="183" spans="1:21" s="180" customFormat="1" ht="76.5">
      <c r="A183" s="7"/>
      <c r="B183" s="2">
        <f>(B182+1)</f>
        <v>20</v>
      </c>
      <c r="C183" s="2" t="s">
        <v>240</v>
      </c>
      <c r="D183" s="167" t="s">
        <v>476</v>
      </c>
      <c r="E183" s="24" t="s">
        <v>18</v>
      </c>
      <c r="F183" s="126">
        <v>0</v>
      </c>
      <c r="G183" s="121">
        <f t="shared" si="65"/>
        <v>0</v>
      </c>
      <c r="H183" s="126">
        <v>0</v>
      </c>
      <c r="I183" s="121">
        <f t="shared" si="76"/>
        <v>0</v>
      </c>
      <c r="J183" s="126">
        <v>2</v>
      </c>
      <c r="K183" s="121">
        <f t="shared" si="77"/>
        <v>6</v>
      </c>
      <c r="L183" s="126">
        <v>0</v>
      </c>
      <c r="M183" s="121">
        <f t="shared" si="72"/>
        <v>0</v>
      </c>
      <c r="N183" s="126">
        <v>0</v>
      </c>
      <c r="O183" s="121">
        <f t="shared" si="73"/>
        <v>0</v>
      </c>
      <c r="P183" s="122">
        <f>G183+I183+K183+M183+O183</f>
        <v>6</v>
      </c>
      <c r="Q183" s="6"/>
      <c r="R183" s="6"/>
      <c r="T183" s="201">
        <v>0</v>
      </c>
    </row>
    <row r="184" spans="1:21" s="49" customFormat="1" ht="64.5" thickBot="1">
      <c r="A184" s="55"/>
      <c r="B184" s="130">
        <f>B183+1</f>
        <v>21</v>
      </c>
      <c r="C184" s="18" t="s">
        <v>304</v>
      </c>
      <c r="D184" s="51"/>
      <c r="E184" s="35" t="s">
        <v>20</v>
      </c>
      <c r="F184" s="137">
        <v>0</v>
      </c>
      <c r="G184" s="123">
        <f t="shared" si="65"/>
        <v>0</v>
      </c>
      <c r="H184" s="127">
        <v>0</v>
      </c>
      <c r="I184" s="124">
        <f t="shared" si="76"/>
        <v>0</v>
      </c>
      <c r="J184" s="127">
        <v>1</v>
      </c>
      <c r="K184" s="124">
        <f t="shared" si="77"/>
        <v>3</v>
      </c>
      <c r="L184" s="127">
        <v>0</v>
      </c>
      <c r="M184" s="124">
        <f t="shared" si="72"/>
        <v>0</v>
      </c>
      <c r="N184" s="127">
        <v>0</v>
      </c>
      <c r="O184" s="124">
        <f t="shared" si="73"/>
        <v>0</v>
      </c>
      <c r="P184" s="125">
        <f>G184+I184+K184+M184+O184</f>
        <v>3</v>
      </c>
      <c r="Q184" s="28"/>
      <c r="R184" s="6"/>
      <c r="T184" s="201">
        <v>0</v>
      </c>
    </row>
    <row r="185" spans="1:21" s="179" customFormat="1" ht="12.75" customHeight="1">
      <c r="A185" s="23"/>
      <c r="B185" s="309" t="s">
        <v>294</v>
      </c>
      <c r="C185" s="310"/>
      <c r="D185" s="311"/>
      <c r="E185" s="41" t="s">
        <v>20</v>
      </c>
      <c r="F185" s="214">
        <v>0</v>
      </c>
      <c r="G185" s="222">
        <f>F185*4</f>
        <v>0</v>
      </c>
      <c r="H185" s="214">
        <v>0</v>
      </c>
      <c r="I185" s="222">
        <f t="shared" si="76"/>
        <v>0</v>
      </c>
      <c r="J185" s="214">
        <v>0</v>
      </c>
      <c r="K185" s="222">
        <f t="shared" si="77"/>
        <v>0</v>
      </c>
      <c r="L185" s="214">
        <v>1</v>
      </c>
      <c r="M185" s="222">
        <f t="shared" si="72"/>
        <v>1</v>
      </c>
      <c r="N185" s="214">
        <v>1</v>
      </c>
      <c r="O185" s="222">
        <f t="shared" si="73"/>
        <v>1</v>
      </c>
      <c r="P185" s="212">
        <f>G185+I185+K185+M185+O185</f>
        <v>2</v>
      </c>
      <c r="Q185" s="6"/>
      <c r="R185" s="6">
        <f>P185*Q185</f>
        <v>0</v>
      </c>
      <c r="T185" s="201">
        <v>0</v>
      </c>
      <c r="U185" s="6">
        <f>Q185*T185</f>
        <v>0</v>
      </c>
    </row>
    <row r="186" spans="1:21" s="179" customFormat="1" ht="89.25">
      <c r="A186" s="23"/>
      <c r="B186" s="2">
        <v>1</v>
      </c>
      <c r="C186" s="3" t="s">
        <v>299</v>
      </c>
      <c r="D186" s="9" t="s">
        <v>463</v>
      </c>
      <c r="E186" s="24" t="s">
        <v>18</v>
      </c>
      <c r="F186" s="126">
        <v>0</v>
      </c>
      <c r="G186" s="121">
        <f t="shared" si="65"/>
        <v>0</v>
      </c>
      <c r="H186" s="126">
        <v>0</v>
      </c>
      <c r="I186" s="121">
        <f t="shared" si="76"/>
        <v>0</v>
      </c>
      <c r="J186" s="126">
        <v>0</v>
      </c>
      <c r="K186" s="121">
        <f t="shared" si="77"/>
        <v>0</v>
      </c>
      <c r="L186" s="126">
        <v>1</v>
      </c>
      <c r="M186" s="121">
        <f t="shared" ref="M186:M201" si="78">L186</f>
        <v>1</v>
      </c>
      <c r="N186" s="126">
        <v>1</v>
      </c>
      <c r="O186" s="121">
        <f t="shared" ref="O186:O201" si="79">N186</f>
        <v>1</v>
      </c>
      <c r="P186" s="122">
        <f t="shared" ref="P186:P201" si="80">G186+I186+K186+M186+O186</f>
        <v>2</v>
      </c>
      <c r="Q186" s="28"/>
      <c r="R186" s="6"/>
      <c r="T186" s="201">
        <v>0</v>
      </c>
    </row>
    <row r="187" spans="1:21" s="180" customFormat="1" ht="51">
      <c r="A187" s="7"/>
      <c r="B187" s="2">
        <f>(B186+1)</f>
        <v>2</v>
      </c>
      <c r="C187" s="14" t="s">
        <v>228</v>
      </c>
      <c r="D187" s="9" t="s">
        <v>464</v>
      </c>
      <c r="E187" s="24" t="s">
        <v>18</v>
      </c>
      <c r="F187" s="126">
        <v>0</v>
      </c>
      <c r="G187" s="121">
        <f t="shared" ref="G187:G206" si="81">F187*4</f>
        <v>0</v>
      </c>
      <c r="H187" s="126">
        <v>0</v>
      </c>
      <c r="I187" s="121">
        <f t="shared" ref="I187:I205" si="82">H187*2</f>
        <v>0</v>
      </c>
      <c r="J187" s="126">
        <v>0</v>
      </c>
      <c r="K187" s="121">
        <f t="shared" ref="K187:K205" si="83">J187*3</f>
        <v>0</v>
      </c>
      <c r="L187" s="126">
        <v>1</v>
      </c>
      <c r="M187" s="121">
        <f t="shared" si="78"/>
        <v>1</v>
      </c>
      <c r="N187" s="126">
        <v>1</v>
      </c>
      <c r="O187" s="121">
        <f t="shared" si="79"/>
        <v>1</v>
      </c>
      <c r="P187" s="122">
        <f t="shared" si="80"/>
        <v>2</v>
      </c>
      <c r="Q187" s="6"/>
      <c r="R187" s="6"/>
      <c r="T187" s="201">
        <v>0</v>
      </c>
    </row>
    <row r="188" spans="1:21" s="180" customFormat="1" ht="51">
      <c r="A188" s="7"/>
      <c r="B188" s="2">
        <f>(B187+1)</f>
        <v>3</v>
      </c>
      <c r="C188" s="25" t="s">
        <v>285</v>
      </c>
      <c r="D188" s="9" t="s">
        <v>465</v>
      </c>
      <c r="E188" s="24" t="s">
        <v>18</v>
      </c>
      <c r="F188" s="126">
        <v>0</v>
      </c>
      <c r="G188" s="121">
        <f t="shared" si="81"/>
        <v>0</v>
      </c>
      <c r="H188" s="126">
        <v>0</v>
      </c>
      <c r="I188" s="121">
        <f t="shared" si="82"/>
        <v>0</v>
      </c>
      <c r="J188" s="126">
        <v>0</v>
      </c>
      <c r="K188" s="121">
        <f t="shared" si="83"/>
        <v>0</v>
      </c>
      <c r="L188" s="126">
        <v>1</v>
      </c>
      <c r="M188" s="121">
        <f t="shared" si="78"/>
        <v>1</v>
      </c>
      <c r="N188" s="126">
        <v>1</v>
      </c>
      <c r="O188" s="121">
        <f t="shared" si="79"/>
        <v>1</v>
      </c>
      <c r="P188" s="122">
        <f t="shared" si="80"/>
        <v>2</v>
      </c>
      <c r="Q188" s="59"/>
      <c r="R188" s="6"/>
      <c r="T188" s="201">
        <v>0</v>
      </c>
    </row>
    <row r="189" spans="1:21" s="180" customFormat="1" ht="38.25">
      <c r="A189" s="7"/>
      <c r="B189" s="2">
        <f t="shared" ref="B189:B196" si="84">(B188+1)</f>
        <v>4</v>
      </c>
      <c r="C189" s="3" t="s">
        <v>230</v>
      </c>
      <c r="D189" s="9" t="s">
        <v>466</v>
      </c>
      <c r="E189" s="24" t="s">
        <v>18</v>
      </c>
      <c r="F189" s="126">
        <v>0</v>
      </c>
      <c r="G189" s="121">
        <f t="shared" si="81"/>
        <v>0</v>
      </c>
      <c r="H189" s="126">
        <v>0</v>
      </c>
      <c r="I189" s="121">
        <f t="shared" si="82"/>
        <v>0</v>
      </c>
      <c r="J189" s="126">
        <v>0</v>
      </c>
      <c r="K189" s="121">
        <f t="shared" si="83"/>
        <v>0</v>
      </c>
      <c r="L189" s="126">
        <v>31</v>
      </c>
      <c r="M189" s="121">
        <f t="shared" si="78"/>
        <v>31</v>
      </c>
      <c r="N189" s="126">
        <v>31</v>
      </c>
      <c r="O189" s="121">
        <f t="shared" si="79"/>
        <v>31</v>
      </c>
      <c r="P189" s="122">
        <f t="shared" si="80"/>
        <v>62</v>
      </c>
      <c r="Q189" s="6"/>
      <c r="R189" s="6"/>
      <c r="T189" s="201">
        <v>0</v>
      </c>
    </row>
    <row r="190" spans="1:21" s="180" customFormat="1" ht="38.25">
      <c r="A190" s="7"/>
      <c r="B190" s="2">
        <f t="shared" si="84"/>
        <v>5</v>
      </c>
      <c r="C190" s="3" t="s">
        <v>287</v>
      </c>
      <c r="D190" s="9" t="s">
        <v>466</v>
      </c>
      <c r="E190" s="24" t="s">
        <v>18</v>
      </c>
      <c r="F190" s="126">
        <v>0</v>
      </c>
      <c r="G190" s="121">
        <f t="shared" si="81"/>
        <v>0</v>
      </c>
      <c r="H190" s="126">
        <v>0</v>
      </c>
      <c r="I190" s="121">
        <f t="shared" si="82"/>
        <v>0</v>
      </c>
      <c r="J190" s="126">
        <v>0</v>
      </c>
      <c r="K190" s="121">
        <f t="shared" si="83"/>
        <v>0</v>
      </c>
      <c r="L190" s="126">
        <v>1</v>
      </c>
      <c r="M190" s="121">
        <f t="shared" si="78"/>
        <v>1</v>
      </c>
      <c r="N190" s="126">
        <v>1</v>
      </c>
      <c r="O190" s="121">
        <f t="shared" si="79"/>
        <v>1</v>
      </c>
      <c r="P190" s="122">
        <f t="shared" si="80"/>
        <v>2</v>
      </c>
      <c r="Q190" s="6"/>
      <c r="R190" s="6"/>
      <c r="T190" s="201">
        <v>0</v>
      </c>
    </row>
    <row r="191" spans="1:21" s="180" customFormat="1" ht="38.25">
      <c r="A191" s="7"/>
      <c r="B191" s="2">
        <f t="shared" si="84"/>
        <v>6</v>
      </c>
      <c r="C191" s="3" t="s">
        <v>286</v>
      </c>
      <c r="D191" s="9" t="s">
        <v>466</v>
      </c>
      <c r="E191" s="24" t="s">
        <v>18</v>
      </c>
      <c r="F191" s="126">
        <v>0</v>
      </c>
      <c r="G191" s="121">
        <f t="shared" si="81"/>
        <v>0</v>
      </c>
      <c r="H191" s="126">
        <v>0</v>
      </c>
      <c r="I191" s="121">
        <f t="shared" si="82"/>
        <v>0</v>
      </c>
      <c r="J191" s="126">
        <v>0</v>
      </c>
      <c r="K191" s="121">
        <f t="shared" si="83"/>
        <v>0</v>
      </c>
      <c r="L191" s="126">
        <v>1</v>
      </c>
      <c r="M191" s="121">
        <f t="shared" si="78"/>
        <v>1</v>
      </c>
      <c r="N191" s="126">
        <v>1</v>
      </c>
      <c r="O191" s="121">
        <f t="shared" si="79"/>
        <v>1</v>
      </c>
      <c r="P191" s="122">
        <f t="shared" si="80"/>
        <v>2</v>
      </c>
      <c r="Q191" s="6"/>
      <c r="R191" s="6"/>
      <c r="T191" s="201">
        <v>0</v>
      </c>
    </row>
    <row r="192" spans="1:21" s="180" customFormat="1" ht="38.25">
      <c r="A192" s="7"/>
      <c r="B192" s="2">
        <f t="shared" si="84"/>
        <v>7</v>
      </c>
      <c r="C192" s="3" t="s">
        <v>288</v>
      </c>
      <c r="D192" s="9" t="s">
        <v>466</v>
      </c>
      <c r="E192" s="24" t="s">
        <v>18</v>
      </c>
      <c r="F192" s="126">
        <v>0</v>
      </c>
      <c r="G192" s="121">
        <f t="shared" si="81"/>
        <v>0</v>
      </c>
      <c r="H192" s="126">
        <v>0</v>
      </c>
      <c r="I192" s="121">
        <f t="shared" si="82"/>
        <v>0</v>
      </c>
      <c r="J192" s="126">
        <v>0</v>
      </c>
      <c r="K192" s="121">
        <f t="shared" si="83"/>
        <v>0</v>
      </c>
      <c r="L192" s="126">
        <v>1</v>
      </c>
      <c r="M192" s="121">
        <f t="shared" si="78"/>
        <v>1</v>
      </c>
      <c r="N192" s="126">
        <v>1</v>
      </c>
      <c r="O192" s="121">
        <f t="shared" si="79"/>
        <v>1</v>
      </c>
      <c r="P192" s="122">
        <f t="shared" si="80"/>
        <v>2</v>
      </c>
      <c r="Q192" s="6"/>
      <c r="R192" s="6"/>
      <c r="T192" s="201">
        <v>0</v>
      </c>
    </row>
    <row r="193" spans="1:21" s="180" customFormat="1" ht="38.25">
      <c r="A193" s="7"/>
      <c r="B193" s="2">
        <f t="shared" si="84"/>
        <v>8</v>
      </c>
      <c r="C193" s="3" t="s">
        <v>289</v>
      </c>
      <c r="D193" s="9" t="s">
        <v>466</v>
      </c>
      <c r="E193" s="24" t="s">
        <v>18</v>
      </c>
      <c r="F193" s="126">
        <v>0</v>
      </c>
      <c r="G193" s="121">
        <f t="shared" si="81"/>
        <v>0</v>
      </c>
      <c r="H193" s="126">
        <v>0</v>
      </c>
      <c r="I193" s="121">
        <f t="shared" si="82"/>
        <v>0</v>
      </c>
      <c r="J193" s="126">
        <v>0</v>
      </c>
      <c r="K193" s="121">
        <f t="shared" si="83"/>
        <v>0</v>
      </c>
      <c r="L193" s="126">
        <v>1</v>
      </c>
      <c r="M193" s="121">
        <f t="shared" si="78"/>
        <v>1</v>
      </c>
      <c r="N193" s="126">
        <v>1</v>
      </c>
      <c r="O193" s="121">
        <f t="shared" si="79"/>
        <v>1</v>
      </c>
      <c r="P193" s="122">
        <f t="shared" si="80"/>
        <v>2</v>
      </c>
      <c r="Q193" s="6"/>
      <c r="R193" s="6"/>
      <c r="T193" s="201">
        <v>0</v>
      </c>
    </row>
    <row r="194" spans="1:21" s="180" customFormat="1" ht="38.25">
      <c r="A194" s="7"/>
      <c r="B194" s="2">
        <f t="shared" si="84"/>
        <v>9</v>
      </c>
      <c r="C194" s="3" t="s">
        <v>229</v>
      </c>
      <c r="D194" s="9" t="s">
        <v>466</v>
      </c>
      <c r="E194" s="24" t="s">
        <v>18</v>
      </c>
      <c r="F194" s="126">
        <v>0</v>
      </c>
      <c r="G194" s="121">
        <f t="shared" si="81"/>
        <v>0</v>
      </c>
      <c r="H194" s="126">
        <v>0</v>
      </c>
      <c r="I194" s="121">
        <f t="shared" si="82"/>
        <v>0</v>
      </c>
      <c r="J194" s="126">
        <v>0</v>
      </c>
      <c r="K194" s="121">
        <f t="shared" si="83"/>
        <v>0</v>
      </c>
      <c r="L194" s="126">
        <v>1</v>
      </c>
      <c r="M194" s="121">
        <f t="shared" si="78"/>
        <v>1</v>
      </c>
      <c r="N194" s="126">
        <v>1</v>
      </c>
      <c r="O194" s="121">
        <f t="shared" si="79"/>
        <v>1</v>
      </c>
      <c r="P194" s="122">
        <f t="shared" si="80"/>
        <v>2</v>
      </c>
      <c r="Q194" s="6"/>
      <c r="R194" s="6"/>
      <c r="T194" s="201">
        <v>0</v>
      </c>
    </row>
    <row r="195" spans="1:21" s="180" customFormat="1" ht="51">
      <c r="A195" s="7"/>
      <c r="B195" s="2">
        <f t="shared" si="84"/>
        <v>10</v>
      </c>
      <c r="C195" s="3" t="s">
        <v>236</v>
      </c>
      <c r="D195" s="9" t="s">
        <v>467</v>
      </c>
      <c r="E195" s="24" t="s">
        <v>18</v>
      </c>
      <c r="F195" s="126">
        <v>0</v>
      </c>
      <c r="G195" s="121">
        <f t="shared" si="81"/>
        <v>0</v>
      </c>
      <c r="H195" s="126">
        <v>0</v>
      </c>
      <c r="I195" s="121">
        <f t="shared" si="82"/>
        <v>0</v>
      </c>
      <c r="J195" s="126">
        <v>0</v>
      </c>
      <c r="K195" s="121">
        <f t="shared" si="83"/>
        <v>0</v>
      </c>
      <c r="L195" s="126">
        <v>9</v>
      </c>
      <c r="M195" s="121">
        <f t="shared" si="78"/>
        <v>9</v>
      </c>
      <c r="N195" s="126">
        <v>9</v>
      </c>
      <c r="O195" s="121">
        <f t="shared" si="79"/>
        <v>9</v>
      </c>
      <c r="P195" s="122">
        <f t="shared" si="80"/>
        <v>18</v>
      </c>
      <c r="Q195" s="6"/>
      <c r="R195" s="6"/>
      <c r="T195" s="201">
        <v>0</v>
      </c>
    </row>
    <row r="196" spans="1:21" s="180" customFormat="1" ht="51">
      <c r="A196" s="7"/>
      <c r="B196" s="2">
        <f t="shared" si="84"/>
        <v>11</v>
      </c>
      <c r="C196" s="3" t="s">
        <v>178</v>
      </c>
      <c r="D196" s="9" t="s">
        <v>467</v>
      </c>
      <c r="E196" s="24" t="s">
        <v>18</v>
      </c>
      <c r="F196" s="126">
        <v>0</v>
      </c>
      <c r="G196" s="121">
        <f t="shared" si="81"/>
        <v>0</v>
      </c>
      <c r="H196" s="126">
        <v>0</v>
      </c>
      <c r="I196" s="121">
        <f t="shared" si="82"/>
        <v>0</v>
      </c>
      <c r="J196" s="126">
        <v>0</v>
      </c>
      <c r="K196" s="121">
        <f t="shared" si="83"/>
        <v>0</v>
      </c>
      <c r="L196" s="126">
        <v>2</v>
      </c>
      <c r="M196" s="121">
        <f t="shared" si="78"/>
        <v>2</v>
      </c>
      <c r="N196" s="126">
        <v>2</v>
      </c>
      <c r="O196" s="121">
        <f t="shared" si="79"/>
        <v>2</v>
      </c>
      <c r="P196" s="122">
        <f t="shared" si="80"/>
        <v>4</v>
      </c>
      <c r="Q196" s="6"/>
      <c r="R196" s="6"/>
      <c r="T196" s="201">
        <v>0</v>
      </c>
    </row>
    <row r="197" spans="1:21" s="180" customFormat="1" ht="51">
      <c r="A197" s="7"/>
      <c r="B197" s="2">
        <f t="shared" ref="B197:B202" si="85">(B196+1)</f>
        <v>12</v>
      </c>
      <c r="C197" s="3" t="s">
        <v>237</v>
      </c>
      <c r="D197" s="9" t="s">
        <v>468</v>
      </c>
      <c r="E197" s="24" t="s">
        <v>18</v>
      </c>
      <c r="F197" s="126">
        <v>0</v>
      </c>
      <c r="G197" s="121">
        <f t="shared" si="81"/>
        <v>0</v>
      </c>
      <c r="H197" s="126">
        <v>0</v>
      </c>
      <c r="I197" s="121">
        <f t="shared" si="82"/>
        <v>0</v>
      </c>
      <c r="J197" s="126">
        <v>0</v>
      </c>
      <c r="K197" s="121">
        <f t="shared" si="83"/>
        <v>0</v>
      </c>
      <c r="L197" s="126">
        <v>1</v>
      </c>
      <c r="M197" s="121">
        <f t="shared" si="78"/>
        <v>1</v>
      </c>
      <c r="N197" s="126">
        <v>1</v>
      </c>
      <c r="O197" s="121">
        <f t="shared" si="79"/>
        <v>1</v>
      </c>
      <c r="P197" s="122">
        <f t="shared" si="80"/>
        <v>2</v>
      </c>
      <c r="Q197" s="6"/>
      <c r="R197" s="6"/>
      <c r="T197" s="201">
        <v>0</v>
      </c>
    </row>
    <row r="198" spans="1:21" s="180" customFormat="1" ht="38.25">
      <c r="A198" s="7"/>
      <c r="B198" s="2">
        <f t="shared" si="85"/>
        <v>13</v>
      </c>
      <c r="C198" s="3" t="s">
        <v>231</v>
      </c>
      <c r="D198" s="9" t="s">
        <v>469</v>
      </c>
      <c r="E198" s="24" t="s">
        <v>18</v>
      </c>
      <c r="F198" s="126">
        <v>0</v>
      </c>
      <c r="G198" s="121">
        <f t="shared" si="81"/>
        <v>0</v>
      </c>
      <c r="H198" s="126">
        <v>0</v>
      </c>
      <c r="I198" s="121">
        <f t="shared" si="82"/>
        <v>0</v>
      </c>
      <c r="J198" s="126">
        <v>0</v>
      </c>
      <c r="K198" s="121">
        <f t="shared" si="83"/>
        <v>0</v>
      </c>
      <c r="L198" s="126">
        <v>2</v>
      </c>
      <c r="M198" s="121">
        <f t="shared" si="78"/>
        <v>2</v>
      </c>
      <c r="N198" s="126">
        <v>2</v>
      </c>
      <c r="O198" s="121">
        <f t="shared" si="79"/>
        <v>2</v>
      </c>
      <c r="P198" s="122">
        <f t="shared" si="80"/>
        <v>4</v>
      </c>
      <c r="Q198" s="6"/>
      <c r="R198" s="6"/>
      <c r="T198" s="201">
        <v>0</v>
      </c>
    </row>
    <row r="199" spans="1:21" s="180" customFormat="1" ht="38.25">
      <c r="A199" s="7"/>
      <c r="B199" s="2">
        <f t="shared" si="85"/>
        <v>14</v>
      </c>
      <c r="C199" s="3" t="s">
        <v>233</v>
      </c>
      <c r="D199" s="9" t="s">
        <v>470</v>
      </c>
      <c r="E199" s="24" t="s">
        <v>18</v>
      </c>
      <c r="F199" s="126">
        <v>0</v>
      </c>
      <c r="G199" s="121">
        <f t="shared" si="81"/>
        <v>0</v>
      </c>
      <c r="H199" s="126">
        <v>0</v>
      </c>
      <c r="I199" s="121">
        <f t="shared" si="82"/>
        <v>0</v>
      </c>
      <c r="J199" s="126">
        <v>0</v>
      </c>
      <c r="K199" s="121">
        <f t="shared" si="83"/>
        <v>0</v>
      </c>
      <c r="L199" s="126">
        <v>7</v>
      </c>
      <c r="M199" s="121">
        <f t="shared" si="78"/>
        <v>7</v>
      </c>
      <c r="N199" s="126">
        <v>7</v>
      </c>
      <c r="O199" s="121">
        <f t="shared" si="79"/>
        <v>7</v>
      </c>
      <c r="P199" s="122">
        <f t="shared" si="80"/>
        <v>14</v>
      </c>
      <c r="Q199" s="6"/>
      <c r="R199" s="6"/>
      <c r="T199" s="201">
        <v>0</v>
      </c>
    </row>
    <row r="200" spans="1:21" s="180" customFormat="1" ht="25.5">
      <c r="A200" s="7"/>
      <c r="B200" s="2">
        <f t="shared" si="85"/>
        <v>15</v>
      </c>
      <c r="C200" s="3" t="s">
        <v>235</v>
      </c>
      <c r="D200" s="9" t="s">
        <v>234</v>
      </c>
      <c r="E200" s="24" t="s">
        <v>18</v>
      </c>
      <c r="F200" s="126">
        <v>0</v>
      </c>
      <c r="G200" s="121">
        <f t="shared" si="81"/>
        <v>0</v>
      </c>
      <c r="H200" s="126">
        <v>0</v>
      </c>
      <c r="I200" s="121">
        <f t="shared" si="82"/>
        <v>0</v>
      </c>
      <c r="J200" s="126">
        <v>0</v>
      </c>
      <c r="K200" s="121">
        <f t="shared" si="83"/>
        <v>0</v>
      </c>
      <c r="L200" s="126">
        <v>1</v>
      </c>
      <c r="M200" s="121">
        <f t="shared" si="78"/>
        <v>1</v>
      </c>
      <c r="N200" s="126">
        <v>1</v>
      </c>
      <c r="O200" s="121">
        <f t="shared" si="79"/>
        <v>1</v>
      </c>
      <c r="P200" s="122">
        <f t="shared" si="80"/>
        <v>2</v>
      </c>
      <c r="Q200" s="6"/>
      <c r="R200" s="6"/>
      <c r="T200" s="201">
        <v>0</v>
      </c>
    </row>
    <row r="201" spans="1:21" s="180" customFormat="1" ht="38.25">
      <c r="A201" s="7"/>
      <c r="B201" s="2">
        <f t="shared" si="85"/>
        <v>16</v>
      </c>
      <c r="C201" s="3" t="s">
        <v>238</v>
      </c>
      <c r="D201" s="9" t="s">
        <v>473</v>
      </c>
      <c r="E201" s="24" t="s">
        <v>18</v>
      </c>
      <c r="F201" s="126">
        <v>0</v>
      </c>
      <c r="G201" s="121">
        <f t="shared" si="81"/>
        <v>0</v>
      </c>
      <c r="H201" s="126">
        <v>0</v>
      </c>
      <c r="I201" s="121">
        <f t="shared" si="82"/>
        <v>0</v>
      </c>
      <c r="J201" s="126">
        <v>0</v>
      </c>
      <c r="K201" s="121">
        <f t="shared" si="83"/>
        <v>0</v>
      </c>
      <c r="L201" s="126">
        <v>1</v>
      </c>
      <c r="M201" s="121">
        <f t="shared" si="78"/>
        <v>1</v>
      </c>
      <c r="N201" s="126">
        <v>1</v>
      </c>
      <c r="O201" s="121">
        <f t="shared" si="79"/>
        <v>1</v>
      </c>
      <c r="P201" s="122">
        <f t="shared" si="80"/>
        <v>2</v>
      </c>
      <c r="Q201" s="6"/>
      <c r="R201" s="6"/>
      <c r="T201" s="201">
        <v>0</v>
      </c>
    </row>
    <row r="202" spans="1:21" s="180" customFormat="1" ht="38.25">
      <c r="A202" s="7"/>
      <c r="B202" s="2">
        <f t="shared" si="85"/>
        <v>17</v>
      </c>
      <c r="C202" s="3" t="s">
        <v>232</v>
      </c>
      <c r="D202" s="167" t="s">
        <v>475</v>
      </c>
      <c r="E202" s="24" t="s">
        <v>18</v>
      </c>
      <c r="F202" s="126">
        <v>0</v>
      </c>
      <c r="G202" s="121">
        <f t="shared" si="81"/>
        <v>0</v>
      </c>
      <c r="H202" s="126">
        <v>0</v>
      </c>
      <c r="I202" s="121">
        <f t="shared" si="82"/>
        <v>0</v>
      </c>
      <c r="J202" s="126">
        <v>0</v>
      </c>
      <c r="K202" s="121">
        <f t="shared" si="83"/>
        <v>0</v>
      </c>
      <c r="L202" s="126">
        <v>1</v>
      </c>
      <c r="M202" s="121">
        <f>L202</f>
        <v>1</v>
      </c>
      <c r="N202" s="126">
        <v>1</v>
      </c>
      <c r="O202" s="121">
        <f>N202</f>
        <v>1</v>
      </c>
      <c r="P202" s="122">
        <f>G202+I202+K202+M202+O202</f>
        <v>2</v>
      </c>
      <c r="Q202" s="6"/>
      <c r="R202" s="6"/>
      <c r="T202" s="201">
        <v>0</v>
      </c>
    </row>
    <row r="203" spans="1:21" s="180" customFormat="1" ht="76.5">
      <c r="A203" s="7"/>
      <c r="B203" s="2">
        <f>(B202+1)</f>
        <v>18</v>
      </c>
      <c r="C203" s="2" t="s">
        <v>240</v>
      </c>
      <c r="D203" s="167" t="s">
        <v>476</v>
      </c>
      <c r="E203" s="24" t="s">
        <v>18</v>
      </c>
      <c r="F203" s="126">
        <v>0</v>
      </c>
      <c r="G203" s="121">
        <f t="shared" si="81"/>
        <v>0</v>
      </c>
      <c r="H203" s="126">
        <v>0</v>
      </c>
      <c r="I203" s="121">
        <f t="shared" si="82"/>
        <v>0</v>
      </c>
      <c r="J203" s="126">
        <v>0</v>
      </c>
      <c r="K203" s="121">
        <f t="shared" si="83"/>
        <v>0</v>
      </c>
      <c r="L203" s="126">
        <v>2</v>
      </c>
      <c r="M203" s="121">
        <f>L203</f>
        <v>2</v>
      </c>
      <c r="N203" s="126">
        <v>2</v>
      </c>
      <c r="O203" s="121">
        <f>N203</f>
        <v>2</v>
      </c>
      <c r="P203" s="122">
        <f>G203+I203+K203+M203+O203</f>
        <v>4</v>
      </c>
      <c r="Q203" s="6"/>
      <c r="R203" s="6"/>
      <c r="T203" s="201">
        <v>0</v>
      </c>
    </row>
    <row r="204" spans="1:21" s="49" customFormat="1" ht="64.5" thickBot="1">
      <c r="A204" s="55"/>
      <c r="B204" s="130">
        <f>B203+1</f>
        <v>19</v>
      </c>
      <c r="C204" s="18" t="s">
        <v>304</v>
      </c>
      <c r="D204" s="51"/>
      <c r="E204" s="35" t="s">
        <v>20</v>
      </c>
      <c r="F204" s="127">
        <v>0</v>
      </c>
      <c r="G204" s="124">
        <f t="shared" si="81"/>
        <v>0</v>
      </c>
      <c r="H204" s="127">
        <v>0</v>
      </c>
      <c r="I204" s="124">
        <f t="shared" si="82"/>
        <v>0</v>
      </c>
      <c r="J204" s="127">
        <v>0</v>
      </c>
      <c r="K204" s="124">
        <f t="shared" si="83"/>
        <v>0</v>
      </c>
      <c r="L204" s="137">
        <v>1</v>
      </c>
      <c r="M204" s="124">
        <f>L204</f>
        <v>1</v>
      </c>
      <c r="N204" s="137">
        <v>1</v>
      </c>
      <c r="O204" s="124">
        <f>N204</f>
        <v>1</v>
      </c>
      <c r="P204" s="125">
        <f>G204+I204+K204+M204+O204</f>
        <v>2</v>
      </c>
      <c r="Q204" s="28"/>
      <c r="R204" s="6"/>
      <c r="T204" s="201">
        <v>0</v>
      </c>
    </row>
    <row r="205" spans="1:21" s="179" customFormat="1" ht="12.75" customHeight="1">
      <c r="A205" s="23"/>
      <c r="B205" s="309" t="s">
        <v>300</v>
      </c>
      <c r="C205" s="310"/>
      <c r="D205" s="311"/>
      <c r="E205" s="41" t="s">
        <v>20</v>
      </c>
      <c r="F205" s="214">
        <v>0</v>
      </c>
      <c r="G205" s="222">
        <f t="shared" si="81"/>
        <v>0</v>
      </c>
      <c r="H205" s="214">
        <v>0</v>
      </c>
      <c r="I205" s="222">
        <f t="shared" si="82"/>
        <v>0</v>
      </c>
      <c r="J205" s="214">
        <v>0</v>
      </c>
      <c r="K205" s="222">
        <f t="shared" si="83"/>
        <v>0</v>
      </c>
      <c r="L205" s="214">
        <v>0</v>
      </c>
      <c r="M205" s="222">
        <f>L205</f>
        <v>0</v>
      </c>
      <c r="N205" s="214">
        <v>0</v>
      </c>
      <c r="O205" s="222">
        <f>N205</f>
        <v>0</v>
      </c>
      <c r="P205" s="212">
        <f>G205+I205+K205+M205+O205</f>
        <v>0</v>
      </c>
      <c r="Q205" s="6"/>
      <c r="R205" s="6">
        <f>P205*Q205</f>
        <v>0</v>
      </c>
      <c r="T205" s="201">
        <v>4</v>
      </c>
      <c r="U205" s="6">
        <f>Q205*T205</f>
        <v>0</v>
      </c>
    </row>
    <row r="206" spans="1:21" s="179" customFormat="1" ht="89.25">
      <c r="A206" s="23"/>
      <c r="B206" s="2">
        <v>1</v>
      </c>
      <c r="C206" s="3" t="s">
        <v>298</v>
      </c>
      <c r="D206" s="9" t="s">
        <v>463</v>
      </c>
      <c r="E206" s="24" t="s">
        <v>18</v>
      </c>
      <c r="F206" s="126">
        <v>0</v>
      </c>
      <c r="G206" s="121">
        <f t="shared" si="81"/>
        <v>0</v>
      </c>
      <c r="H206" s="126">
        <v>0</v>
      </c>
      <c r="I206" s="121">
        <f>H206*2</f>
        <v>0</v>
      </c>
      <c r="J206" s="126">
        <v>0</v>
      </c>
      <c r="K206" s="121">
        <f>J206*3</f>
        <v>0</v>
      </c>
      <c r="L206" s="126">
        <v>0</v>
      </c>
      <c r="M206" s="121">
        <f>L206</f>
        <v>0</v>
      </c>
      <c r="N206" s="126">
        <v>0</v>
      </c>
      <c r="O206" s="121">
        <f>N206</f>
        <v>0</v>
      </c>
      <c r="P206" s="122">
        <f t="shared" ref="P206:P214" si="86">G206+I206+K206+M206+O206</f>
        <v>0</v>
      </c>
      <c r="Q206" s="28"/>
      <c r="R206" s="6"/>
      <c r="S206" s="23"/>
      <c r="T206" s="201">
        <v>1</v>
      </c>
    </row>
    <row r="207" spans="1:21" s="180" customFormat="1" ht="51">
      <c r="A207" s="7"/>
      <c r="B207" s="2">
        <f t="shared" ref="B207:B212" si="87">(B206+1)</f>
        <v>2</v>
      </c>
      <c r="C207" s="14" t="s">
        <v>297</v>
      </c>
      <c r="D207" s="9" t="s">
        <v>477</v>
      </c>
      <c r="E207" s="24" t="s">
        <v>18</v>
      </c>
      <c r="F207" s="126">
        <v>0</v>
      </c>
      <c r="G207" s="121">
        <f t="shared" ref="G207:G223" si="88">F207*4</f>
        <v>0</v>
      </c>
      <c r="H207" s="126">
        <v>0</v>
      </c>
      <c r="I207" s="121">
        <f t="shared" ref="I207:I223" si="89">H207*2</f>
        <v>0</v>
      </c>
      <c r="J207" s="126">
        <v>0</v>
      </c>
      <c r="K207" s="121">
        <f t="shared" ref="K207:K223" si="90">J207*3</f>
        <v>0</v>
      </c>
      <c r="L207" s="126">
        <v>0</v>
      </c>
      <c r="M207" s="121">
        <f t="shared" ref="M207:M223" si="91">L207</f>
        <v>0</v>
      </c>
      <c r="N207" s="126">
        <v>0</v>
      </c>
      <c r="O207" s="121">
        <f t="shared" ref="O207:O223" si="92">N207</f>
        <v>0</v>
      </c>
      <c r="P207" s="122">
        <f t="shared" si="86"/>
        <v>0</v>
      </c>
      <c r="Q207" s="6"/>
      <c r="R207" s="6"/>
      <c r="S207" s="7"/>
      <c r="T207" s="201">
        <v>1</v>
      </c>
    </row>
    <row r="208" spans="1:21" s="180" customFormat="1" ht="38.25">
      <c r="A208" s="7"/>
      <c r="B208" s="2">
        <f t="shared" si="87"/>
        <v>3</v>
      </c>
      <c r="C208" s="3" t="s">
        <v>230</v>
      </c>
      <c r="D208" s="9" t="s">
        <v>466</v>
      </c>
      <c r="E208" s="24" t="s">
        <v>18</v>
      </c>
      <c r="F208" s="126">
        <v>0</v>
      </c>
      <c r="G208" s="121">
        <f t="shared" si="88"/>
        <v>0</v>
      </c>
      <c r="H208" s="126">
        <v>0</v>
      </c>
      <c r="I208" s="121">
        <f t="shared" si="89"/>
        <v>0</v>
      </c>
      <c r="J208" s="126">
        <v>0</v>
      </c>
      <c r="K208" s="121">
        <f t="shared" si="90"/>
        <v>0</v>
      </c>
      <c r="L208" s="126">
        <v>0</v>
      </c>
      <c r="M208" s="121">
        <f t="shared" si="91"/>
        <v>0</v>
      </c>
      <c r="N208" s="126">
        <v>0</v>
      </c>
      <c r="O208" s="121">
        <f t="shared" si="92"/>
        <v>0</v>
      </c>
      <c r="P208" s="122">
        <f t="shared" si="86"/>
        <v>0</v>
      </c>
      <c r="Q208" s="6"/>
      <c r="R208" s="6"/>
      <c r="S208" s="7"/>
      <c r="T208" s="201">
        <v>14</v>
      </c>
    </row>
    <row r="209" spans="1:21" s="180" customFormat="1" ht="38.25">
      <c r="A209" s="7"/>
      <c r="B209" s="2">
        <f t="shared" si="87"/>
        <v>4</v>
      </c>
      <c r="C209" s="3" t="s">
        <v>287</v>
      </c>
      <c r="D209" s="9" t="s">
        <v>466</v>
      </c>
      <c r="E209" s="24" t="s">
        <v>18</v>
      </c>
      <c r="F209" s="126">
        <v>0</v>
      </c>
      <c r="G209" s="121">
        <f t="shared" si="88"/>
        <v>0</v>
      </c>
      <c r="H209" s="126">
        <v>0</v>
      </c>
      <c r="I209" s="121">
        <f t="shared" si="89"/>
        <v>0</v>
      </c>
      <c r="J209" s="126">
        <v>0</v>
      </c>
      <c r="K209" s="121">
        <f t="shared" si="90"/>
        <v>0</v>
      </c>
      <c r="L209" s="126">
        <v>0</v>
      </c>
      <c r="M209" s="121">
        <f t="shared" si="91"/>
        <v>0</v>
      </c>
      <c r="N209" s="126">
        <v>0</v>
      </c>
      <c r="O209" s="121">
        <f t="shared" si="92"/>
        <v>0</v>
      </c>
      <c r="P209" s="122">
        <f t="shared" si="86"/>
        <v>0</v>
      </c>
      <c r="Q209" s="6"/>
      <c r="R209" s="6"/>
      <c r="S209" s="7"/>
      <c r="T209" s="201">
        <v>1</v>
      </c>
    </row>
    <row r="210" spans="1:21" s="180" customFormat="1" ht="51">
      <c r="A210" s="7"/>
      <c r="B210" s="2">
        <f t="shared" si="87"/>
        <v>5</v>
      </c>
      <c r="C210" s="3" t="s">
        <v>178</v>
      </c>
      <c r="D210" s="9" t="s">
        <v>467</v>
      </c>
      <c r="E210" s="24" t="s">
        <v>18</v>
      </c>
      <c r="F210" s="126">
        <v>0</v>
      </c>
      <c r="G210" s="121">
        <f t="shared" si="88"/>
        <v>0</v>
      </c>
      <c r="H210" s="126">
        <v>0</v>
      </c>
      <c r="I210" s="121">
        <f t="shared" si="89"/>
        <v>0</v>
      </c>
      <c r="J210" s="126">
        <v>0</v>
      </c>
      <c r="K210" s="121">
        <f t="shared" si="90"/>
        <v>0</v>
      </c>
      <c r="L210" s="126">
        <v>0</v>
      </c>
      <c r="M210" s="121">
        <f t="shared" si="91"/>
        <v>0</v>
      </c>
      <c r="N210" s="126">
        <v>0</v>
      </c>
      <c r="O210" s="121">
        <f t="shared" si="92"/>
        <v>0</v>
      </c>
      <c r="P210" s="122">
        <f t="shared" si="86"/>
        <v>0</v>
      </c>
      <c r="Q210" s="6"/>
      <c r="R210" s="6"/>
      <c r="S210" s="7"/>
      <c r="T210" s="201">
        <v>1</v>
      </c>
    </row>
    <row r="211" spans="1:21" s="180" customFormat="1" ht="38.25">
      <c r="A211" s="7"/>
      <c r="B211" s="2">
        <f t="shared" si="87"/>
        <v>6</v>
      </c>
      <c r="C211" s="3" t="s">
        <v>231</v>
      </c>
      <c r="D211" s="9" t="s">
        <v>469</v>
      </c>
      <c r="E211" s="24" t="s">
        <v>18</v>
      </c>
      <c r="F211" s="126">
        <v>0</v>
      </c>
      <c r="G211" s="121">
        <f t="shared" si="88"/>
        <v>0</v>
      </c>
      <c r="H211" s="126">
        <v>0</v>
      </c>
      <c r="I211" s="121">
        <f t="shared" si="89"/>
        <v>0</v>
      </c>
      <c r="J211" s="126">
        <v>0</v>
      </c>
      <c r="K211" s="121">
        <f t="shared" si="90"/>
        <v>0</v>
      </c>
      <c r="L211" s="126">
        <v>0</v>
      </c>
      <c r="M211" s="121">
        <f t="shared" si="91"/>
        <v>0</v>
      </c>
      <c r="N211" s="126">
        <v>0</v>
      </c>
      <c r="O211" s="121">
        <f t="shared" si="92"/>
        <v>0</v>
      </c>
      <c r="P211" s="122">
        <f t="shared" si="86"/>
        <v>0</v>
      </c>
      <c r="Q211" s="6"/>
      <c r="R211" s="6"/>
      <c r="S211" s="7"/>
      <c r="T211" s="201">
        <v>3</v>
      </c>
    </row>
    <row r="212" spans="1:21" s="180" customFormat="1" ht="38.25">
      <c r="A212" s="7"/>
      <c r="B212" s="2">
        <f t="shared" si="87"/>
        <v>7</v>
      </c>
      <c r="C212" s="3" t="s">
        <v>238</v>
      </c>
      <c r="D212" s="9" t="s">
        <v>473</v>
      </c>
      <c r="E212" s="24" t="s">
        <v>18</v>
      </c>
      <c r="F212" s="126">
        <v>0</v>
      </c>
      <c r="G212" s="121">
        <f t="shared" si="88"/>
        <v>0</v>
      </c>
      <c r="H212" s="126">
        <v>0</v>
      </c>
      <c r="I212" s="121">
        <f t="shared" si="89"/>
        <v>0</v>
      </c>
      <c r="J212" s="126">
        <v>0</v>
      </c>
      <c r="K212" s="121">
        <f t="shared" si="90"/>
        <v>0</v>
      </c>
      <c r="L212" s="126">
        <v>0</v>
      </c>
      <c r="M212" s="121">
        <f t="shared" si="91"/>
        <v>0</v>
      </c>
      <c r="N212" s="126">
        <v>0</v>
      </c>
      <c r="O212" s="121">
        <f t="shared" si="92"/>
        <v>0</v>
      </c>
      <c r="P212" s="122">
        <f t="shared" si="86"/>
        <v>0</v>
      </c>
      <c r="Q212" s="6"/>
      <c r="R212" s="6"/>
      <c r="S212" s="7"/>
      <c r="T212" s="201">
        <v>3</v>
      </c>
    </row>
    <row r="213" spans="1:21" s="49" customFormat="1" ht="64.5" thickBot="1">
      <c r="A213" s="55"/>
      <c r="B213" s="130">
        <f>B212+1</f>
        <v>8</v>
      </c>
      <c r="C213" s="18" t="s">
        <v>304</v>
      </c>
      <c r="D213" s="51"/>
      <c r="E213" s="35" t="s">
        <v>20</v>
      </c>
      <c r="F213" s="127">
        <v>0</v>
      </c>
      <c r="G213" s="124">
        <f t="shared" si="88"/>
        <v>0</v>
      </c>
      <c r="H213" s="127">
        <v>0</v>
      </c>
      <c r="I213" s="124">
        <f t="shared" si="89"/>
        <v>0</v>
      </c>
      <c r="J213" s="127">
        <v>0</v>
      </c>
      <c r="K213" s="124">
        <f t="shared" si="90"/>
        <v>0</v>
      </c>
      <c r="L213" s="127">
        <v>0</v>
      </c>
      <c r="M213" s="124">
        <f t="shared" si="91"/>
        <v>0</v>
      </c>
      <c r="N213" s="127">
        <v>0</v>
      </c>
      <c r="O213" s="124">
        <f t="shared" si="92"/>
        <v>0</v>
      </c>
      <c r="P213" s="125">
        <f t="shared" si="86"/>
        <v>0</v>
      </c>
      <c r="Q213" s="28"/>
      <c r="R213" s="6"/>
      <c r="S213" s="55"/>
      <c r="T213" s="209">
        <v>1</v>
      </c>
    </row>
    <row r="214" spans="1:21" s="179" customFormat="1" ht="12.75" customHeight="1">
      <c r="A214" s="23"/>
      <c r="B214" s="309" t="s">
        <v>296</v>
      </c>
      <c r="C214" s="310"/>
      <c r="D214" s="311"/>
      <c r="E214" s="41" t="s">
        <v>20</v>
      </c>
      <c r="F214" s="214">
        <v>0</v>
      </c>
      <c r="G214" s="222">
        <f t="shared" si="88"/>
        <v>0</v>
      </c>
      <c r="H214" s="214">
        <v>0</v>
      </c>
      <c r="I214" s="222">
        <f t="shared" si="89"/>
        <v>0</v>
      </c>
      <c r="J214" s="214">
        <v>0</v>
      </c>
      <c r="K214" s="222">
        <f t="shared" si="90"/>
        <v>0</v>
      </c>
      <c r="L214" s="214">
        <v>0</v>
      </c>
      <c r="M214" s="222">
        <f t="shared" si="91"/>
        <v>0</v>
      </c>
      <c r="N214" s="214">
        <v>0</v>
      </c>
      <c r="O214" s="222">
        <f t="shared" si="92"/>
        <v>0</v>
      </c>
      <c r="P214" s="212">
        <f t="shared" si="86"/>
        <v>0</v>
      </c>
      <c r="Q214" s="6"/>
      <c r="R214" s="6">
        <f>P214*Q214</f>
        <v>0</v>
      </c>
      <c r="S214" s="23"/>
      <c r="T214" s="201">
        <v>5</v>
      </c>
      <c r="U214" s="6">
        <f>Q214*T214</f>
        <v>0</v>
      </c>
    </row>
    <row r="215" spans="1:21" s="179" customFormat="1" ht="89.25">
      <c r="A215" s="23"/>
      <c r="B215" s="2">
        <v>1</v>
      </c>
      <c r="C215" s="3" t="s">
        <v>298</v>
      </c>
      <c r="D215" s="9" t="s">
        <v>463</v>
      </c>
      <c r="E215" s="24" t="s">
        <v>18</v>
      </c>
      <c r="F215" s="126">
        <v>0</v>
      </c>
      <c r="G215" s="121">
        <f t="shared" si="88"/>
        <v>0</v>
      </c>
      <c r="H215" s="126">
        <v>0</v>
      </c>
      <c r="I215" s="121">
        <f t="shared" si="89"/>
        <v>0</v>
      </c>
      <c r="J215" s="126">
        <v>0</v>
      </c>
      <c r="K215" s="121">
        <f t="shared" si="90"/>
        <v>0</v>
      </c>
      <c r="L215" s="126">
        <v>0</v>
      </c>
      <c r="M215" s="121">
        <f t="shared" si="91"/>
        <v>0</v>
      </c>
      <c r="N215" s="126">
        <v>0</v>
      </c>
      <c r="O215" s="121">
        <f t="shared" si="92"/>
        <v>0</v>
      </c>
      <c r="P215" s="122">
        <f t="shared" ref="P215:P223" si="93">G215+I215+K215+M215+O215</f>
        <v>0</v>
      </c>
      <c r="Q215" s="28"/>
      <c r="R215" s="6"/>
      <c r="S215" s="23"/>
      <c r="T215" s="201">
        <v>1</v>
      </c>
    </row>
    <row r="216" spans="1:21" s="180" customFormat="1" ht="51">
      <c r="A216" s="7"/>
      <c r="B216" s="2">
        <f>(B215+1)</f>
        <v>2</v>
      </c>
      <c r="C216" s="14" t="s">
        <v>297</v>
      </c>
      <c r="D216" s="9" t="s">
        <v>477</v>
      </c>
      <c r="E216" s="24" t="s">
        <v>18</v>
      </c>
      <c r="F216" s="126">
        <v>0</v>
      </c>
      <c r="G216" s="121">
        <f t="shared" si="88"/>
        <v>0</v>
      </c>
      <c r="H216" s="126">
        <v>0</v>
      </c>
      <c r="I216" s="121">
        <f t="shared" si="89"/>
        <v>0</v>
      </c>
      <c r="J216" s="126">
        <v>0</v>
      </c>
      <c r="K216" s="121">
        <f t="shared" si="90"/>
        <v>0</v>
      </c>
      <c r="L216" s="126">
        <v>0</v>
      </c>
      <c r="M216" s="121">
        <f t="shared" si="91"/>
        <v>0</v>
      </c>
      <c r="N216" s="126">
        <v>0</v>
      </c>
      <c r="O216" s="121">
        <f t="shared" si="92"/>
        <v>0</v>
      </c>
      <c r="P216" s="122">
        <f t="shared" si="93"/>
        <v>0</v>
      </c>
      <c r="Q216" s="6"/>
      <c r="R216" s="6"/>
      <c r="S216" s="7"/>
      <c r="T216" s="201">
        <v>1</v>
      </c>
    </row>
    <row r="217" spans="1:21" s="180" customFormat="1" ht="38.25">
      <c r="A217" s="7"/>
      <c r="B217" s="2">
        <f t="shared" ref="B217:B222" si="94">(B216+1)</f>
        <v>3</v>
      </c>
      <c r="C217" s="3" t="s">
        <v>230</v>
      </c>
      <c r="D217" s="9" t="s">
        <v>466</v>
      </c>
      <c r="E217" s="24" t="s">
        <v>18</v>
      </c>
      <c r="F217" s="126">
        <v>0</v>
      </c>
      <c r="G217" s="121">
        <f t="shared" si="88"/>
        <v>0</v>
      </c>
      <c r="H217" s="126">
        <v>0</v>
      </c>
      <c r="I217" s="121">
        <f t="shared" si="89"/>
        <v>0</v>
      </c>
      <c r="J217" s="126">
        <v>0</v>
      </c>
      <c r="K217" s="121">
        <f t="shared" si="90"/>
        <v>0</v>
      </c>
      <c r="L217" s="126">
        <v>0</v>
      </c>
      <c r="M217" s="121">
        <f t="shared" si="91"/>
        <v>0</v>
      </c>
      <c r="N217" s="126">
        <v>0</v>
      </c>
      <c r="O217" s="121">
        <f t="shared" si="92"/>
        <v>0</v>
      </c>
      <c r="P217" s="122">
        <f t="shared" si="93"/>
        <v>0</v>
      </c>
      <c r="Q217" s="6"/>
      <c r="R217" s="6"/>
      <c r="S217" s="7"/>
      <c r="T217" s="201">
        <v>16</v>
      </c>
    </row>
    <row r="218" spans="1:21" s="180" customFormat="1" ht="38.25">
      <c r="A218" s="7"/>
      <c r="B218" s="2">
        <f t="shared" si="94"/>
        <v>4</v>
      </c>
      <c r="C218" s="3" t="s">
        <v>287</v>
      </c>
      <c r="D218" s="9" t="s">
        <v>466</v>
      </c>
      <c r="E218" s="24" t="s">
        <v>18</v>
      </c>
      <c r="F218" s="126">
        <v>0</v>
      </c>
      <c r="G218" s="121">
        <f t="shared" si="88"/>
        <v>0</v>
      </c>
      <c r="H218" s="126">
        <v>0</v>
      </c>
      <c r="I218" s="121">
        <f t="shared" si="89"/>
        <v>0</v>
      </c>
      <c r="J218" s="126">
        <v>0</v>
      </c>
      <c r="K218" s="121">
        <f t="shared" si="90"/>
        <v>0</v>
      </c>
      <c r="L218" s="126">
        <v>0</v>
      </c>
      <c r="M218" s="121">
        <f t="shared" si="91"/>
        <v>0</v>
      </c>
      <c r="N218" s="126">
        <v>0</v>
      </c>
      <c r="O218" s="121">
        <f t="shared" si="92"/>
        <v>0</v>
      </c>
      <c r="P218" s="122">
        <f t="shared" si="93"/>
        <v>0</v>
      </c>
      <c r="Q218" s="6"/>
      <c r="R218" s="6"/>
      <c r="S218" s="7"/>
      <c r="T218" s="201">
        <v>1</v>
      </c>
    </row>
    <row r="219" spans="1:21" s="180" customFormat="1" ht="51">
      <c r="A219" s="7"/>
      <c r="B219" s="2">
        <f t="shared" si="94"/>
        <v>5</v>
      </c>
      <c r="C219" s="3" t="s">
        <v>178</v>
      </c>
      <c r="D219" s="9" t="s">
        <v>467</v>
      </c>
      <c r="E219" s="24" t="s">
        <v>18</v>
      </c>
      <c r="F219" s="126">
        <v>0</v>
      </c>
      <c r="G219" s="121">
        <f t="shared" si="88"/>
        <v>0</v>
      </c>
      <c r="H219" s="126">
        <v>0</v>
      </c>
      <c r="I219" s="121">
        <f t="shared" si="89"/>
        <v>0</v>
      </c>
      <c r="J219" s="126">
        <v>0</v>
      </c>
      <c r="K219" s="121">
        <f t="shared" si="90"/>
        <v>0</v>
      </c>
      <c r="L219" s="126">
        <v>0</v>
      </c>
      <c r="M219" s="121">
        <f t="shared" si="91"/>
        <v>0</v>
      </c>
      <c r="N219" s="126">
        <v>0</v>
      </c>
      <c r="O219" s="121">
        <f t="shared" si="92"/>
        <v>0</v>
      </c>
      <c r="P219" s="122">
        <f t="shared" si="93"/>
        <v>0</v>
      </c>
      <c r="Q219" s="6"/>
      <c r="R219" s="6"/>
      <c r="S219" s="7"/>
      <c r="T219" s="201">
        <v>1</v>
      </c>
    </row>
    <row r="220" spans="1:21" s="180" customFormat="1" ht="38.25">
      <c r="A220" s="7"/>
      <c r="B220" s="2">
        <f t="shared" si="94"/>
        <v>6</v>
      </c>
      <c r="C220" s="3" t="s">
        <v>231</v>
      </c>
      <c r="D220" s="9" t="s">
        <v>469</v>
      </c>
      <c r="E220" s="24" t="s">
        <v>18</v>
      </c>
      <c r="F220" s="126">
        <v>0</v>
      </c>
      <c r="G220" s="121">
        <f t="shared" si="88"/>
        <v>0</v>
      </c>
      <c r="H220" s="126">
        <v>0</v>
      </c>
      <c r="I220" s="121">
        <f t="shared" si="89"/>
        <v>0</v>
      </c>
      <c r="J220" s="126">
        <v>0</v>
      </c>
      <c r="K220" s="121">
        <f t="shared" si="90"/>
        <v>0</v>
      </c>
      <c r="L220" s="126">
        <v>0</v>
      </c>
      <c r="M220" s="121">
        <f t="shared" si="91"/>
        <v>0</v>
      </c>
      <c r="N220" s="126">
        <v>0</v>
      </c>
      <c r="O220" s="121">
        <f t="shared" si="92"/>
        <v>0</v>
      </c>
      <c r="P220" s="122">
        <f t="shared" si="93"/>
        <v>0</v>
      </c>
      <c r="Q220" s="6"/>
      <c r="R220" s="6"/>
      <c r="S220" s="7"/>
      <c r="T220" s="201">
        <v>3</v>
      </c>
    </row>
    <row r="221" spans="1:21" s="180" customFormat="1" ht="38.25">
      <c r="A221" s="7"/>
      <c r="B221" s="2">
        <f t="shared" si="94"/>
        <v>7</v>
      </c>
      <c r="C221" s="3" t="s">
        <v>235</v>
      </c>
      <c r="D221" s="9" t="s">
        <v>471</v>
      </c>
      <c r="E221" s="24" t="s">
        <v>18</v>
      </c>
      <c r="F221" s="126">
        <v>0</v>
      </c>
      <c r="G221" s="121">
        <f t="shared" si="88"/>
        <v>0</v>
      </c>
      <c r="H221" s="126">
        <v>0</v>
      </c>
      <c r="I221" s="121">
        <f t="shared" si="89"/>
        <v>0</v>
      </c>
      <c r="J221" s="126">
        <v>0</v>
      </c>
      <c r="K221" s="121">
        <f t="shared" si="90"/>
        <v>0</v>
      </c>
      <c r="L221" s="126">
        <v>0</v>
      </c>
      <c r="M221" s="121">
        <f t="shared" si="91"/>
        <v>0</v>
      </c>
      <c r="N221" s="126">
        <v>0</v>
      </c>
      <c r="O221" s="121">
        <f t="shared" si="92"/>
        <v>0</v>
      </c>
      <c r="P221" s="122">
        <f t="shared" si="93"/>
        <v>0</v>
      </c>
      <c r="Q221" s="6"/>
      <c r="R221" s="6"/>
      <c r="S221" s="7"/>
      <c r="T221" s="201">
        <v>1</v>
      </c>
    </row>
    <row r="222" spans="1:21" s="180" customFormat="1" ht="38.25">
      <c r="A222" s="7"/>
      <c r="B222" s="2">
        <f t="shared" si="94"/>
        <v>8</v>
      </c>
      <c r="C222" s="3" t="s">
        <v>238</v>
      </c>
      <c r="D222" s="9" t="s">
        <v>473</v>
      </c>
      <c r="E222" s="24" t="s">
        <v>18</v>
      </c>
      <c r="F222" s="126">
        <v>0</v>
      </c>
      <c r="G222" s="121">
        <f t="shared" si="88"/>
        <v>0</v>
      </c>
      <c r="H222" s="126">
        <v>0</v>
      </c>
      <c r="I222" s="121">
        <f t="shared" si="89"/>
        <v>0</v>
      </c>
      <c r="J222" s="126">
        <v>0</v>
      </c>
      <c r="K222" s="121">
        <f t="shared" si="90"/>
        <v>0</v>
      </c>
      <c r="L222" s="126">
        <v>0</v>
      </c>
      <c r="M222" s="121">
        <f t="shared" si="91"/>
        <v>0</v>
      </c>
      <c r="N222" s="126">
        <v>0</v>
      </c>
      <c r="O222" s="121">
        <f t="shared" si="92"/>
        <v>0</v>
      </c>
      <c r="P222" s="122">
        <f t="shared" si="93"/>
        <v>0</v>
      </c>
      <c r="Q222" s="6"/>
      <c r="R222" s="6"/>
      <c r="S222" s="7"/>
      <c r="T222" s="201">
        <v>3</v>
      </c>
    </row>
    <row r="223" spans="1:21" s="49" customFormat="1" ht="64.5" thickBot="1">
      <c r="A223" s="55"/>
      <c r="B223" s="130">
        <f>B222+1</f>
        <v>9</v>
      </c>
      <c r="C223" s="18" t="s">
        <v>304</v>
      </c>
      <c r="D223" s="51"/>
      <c r="E223" s="35" t="s">
        <v>20</v>
      </c>
      <c r="F223" s="127">
        <v>0</v>
      </c>
      <c r="G223" s="124">
        <f t="shared" si="88"/>
        <v>0</v>
      </c>
      <c r="H223" s="127">
        <v>0</v>
      </c>
      <c r="I223" s="124">
        <f t="shared" si="89"/>
        <v>0</v>
      </c>
      <c r="J223" s="127">
        <v>0</v>
      </c>
      <c r="K223" s="124">
        <f t="shared" si="90"/>
        <v>0</v>
      </c>
      <c r="L223" s="127">
        <v>0</v>
      </c>
      <c r="M223" s="124">
        <f t="shared" si="91"/>
        <v>0</v>
      </c>
      <c r="N223" s="127">
        <v>0</v>
      </c>
      <c r="O223" s="124">
        <f t="shared" si="92"/>
        <v>0</v>
      </c>
      <c r="P223" s="125">
        <f t="shared" si="93"/>
        <v>0</v>
      </c>
      <c r="Q223" s="28"/>
      <c r="R223" s="6"/>
      <c r="S223" s="55"/>
      <c r="T223" s="209">
        <v>1</v>
      </c>
    </row>
    <row r="224" spans="1:21" s="179" customFormat="1" ht="12.75" customHeight="1">
      <c r="A224" s="23"/>
      <c r="B224" s="309" t="s">
        <v>301</v>
      </c>
      <c r="C224" s="310"/>
      <c r="D224" s="311"/>
      <c r="E224" s="41" t="s">
        <v>20</v>
      </c>
      <c r="F224" s="214">
        <v>0</v>
      </c>
      <c r="G224" s="222">
        <f t="shared" ref="G224:G232" si="95">F224*4</f>
        <v>0</v>
      </c>
      <c r="H224" s="214">
        <v>0</v>
      </c>
      <c r="I224" s="222">
        <f t="shared" ref="I224:I248" si="96">H224*2</f>
        <v>0</v>
      </c>
      <c r="J224" s="214">
        <v>0</v>
      </c>
      <c r="K224" s="222">
        <f t="shared" ref="K224:K232" si="97">J224*3</f>
        <v>0</v>
      </c>
      <c r="L224" s="214">
        <v>0</v>
      </c>
      <c r="M224" s="222">
        <f t="shared" ref="M224:M232" si="98">L224</f>
        <v>0</v>
      </c>
      <c r="N224" s="214">
        <v>0</v>
      </c>
      <c r="O224" s="222">
        <f t="shared" ref="O224:O232" si="99">N224</f>
        <v>0</v>
      </c>
      <c r="P224" s="212">
        <f t="shared" ref="P224:P232" si="100">G224+I224+K224+M224+O224</f>
        <v>0</v>
      </c>
      <c r="Q224" s="6"/>
      <c r="R224" s="6">
        <f>P224*Q224</f>
        <v>0</v>
      </c>
      <c r="S224" s="23"/>
      <c r="T224" s="201">
        <v>2</v>
      </c>
      <c r="U224" s="6">
        <f>Q224*T224</f>
        <v>0</v>
      </c>
    </row>
    <row r="225" spans="1:21" s="179" customFormat="1" ht="89.25">
      <c r="A225" s="23"/>
      <c r="B225" s="2">
        <v>1</v>
      </c>
      <c r="C225" s="3" t="s">
        <v>298</v>
      </c>
      <c r="D225" s="9" t="s">
        <v>463</v>
      </c>
      <c r="E225" s="24" t="s">
        <v>18</v>
      </c>
      <c r="F225" s="126">
        <v>0</v>
      </c>
      <c r="G225" s="121">
        <f t="shared" si="95"/>
        <v>0</v>
      </c>
      <c r="H225" s="126">
        <v>0</v>
      </c>
      <c r="I225" s="121">
        <f t="shared" si="96"/>
        <v>0</v>
      </c>
      <c r="J225" s="126">
        <v>0</v>
      </c>
      <c r="K225" s="121">
        <f t="shared" si="97"/>
        <v>0</v>
      </c>
      <c r="L225" s="126">
        <v>0</v>
      </c>
      <c r="M225" s="121">
        <f t="shared" si="98"/>
        <v>0</v>
      </c>
      <c r="N225" s="126">
        <v>0</v>
      </c>
      <c r="O225" s="121">
        <f t="shared" si="99"/>
        <v>0</v>
      </c>
      <c r="P225" s="122">
        <f t="shared" si="100"/>
        <v>0</v>
      </c>
      <c r="Q225" s="28"/>
      <c r="R225" s="6"/>
      <c r="S225" s="23"/>
      <c r="T225" s="201">
        <v>1</v>
      </c>
    </row>
    <row r="226" spans="1:21" s="180" customFormat="1" ht="51">
      <c r="A226" s="7"/>
      <c r="B226" s="2">
        <f t="shared" ref="B226:B231" si="101">(B225+1)</f>
        <v>2</v>
      </c>
      <c r="C226" s="14" t="s">
        <v>297</v>
      </c>
      <c r="D226" s="9" t="s">
        <v>477</v>
      </c>
      <c r="E226" s="24" t="s">
        <v>18</v>
      </c>
      <c r="F226" s="126">
        <v>0</v>
      </c>
      <c r="G226" s="121">
        <f t="shared" si="95"/>
        <v>0</v>
      </c>
      <c r="H226" s="126">
        <v>0</v>
      </c>
      <c r="I226" s="121">
        <f t="shared" si="96"/>
        <v>0</v>
      </c>
      <c r="J226" s="126">
        <v>0</v>
      </c>
      <c r="K226" s="121">
        <f t="shared" si="97"/>
        <v>0</v>
      </c>
      <c r="L226" s="126">
        <v>0</v>
      </c>
      <c r="M226" s="121">
        <f t="shared" si="98"/>
        <v>0</v>
      </c>
      <c r="N226" s="126">
        <v>0</v>
      </c>
      <c r="O226" s="121">
        <f t="shared" si="99"/>
        <v>0</v>
      </c>
      <c r="P226" s="122">
        <f t="shared" si="100"/>
        <v>0</v>
      </c>
      <c r="Q226" s="6"/>
      <c r="R226" s="6"/>
      <c r="S226" s="7"/>
      <c r="T226" s="201">
        <v>1</v>
      </c>
    </row>
    <row r="227" spans="1:21" s="180" customFormat="1" ht="38.25">
      <c r="A227" s="7"/>
      <c r="B227" s="2">
        <f t="shared" si="101"/>
        <v>3</v>
      </c>
      <c r="C227" s="3" t="s">
        <v>230</v>
      </c>
      <c r="D227" s="9" t="s">
        <v>466</v>
      </c>
      <c r="E227" s="24" t="s">
        <v>18</v>
      </c>
      <c r="F227" s="126">
        <v>0</v>
      </c>
      <c r="G227" s="121">
        <f t="shared" si="95"/>
        <v>0</v>
      </c>
      <c r="H227" s="126">
        <v>0</v>
      </c>
      <c r="I227" s="121">
        <f t="shared" si="96"/>
        <v>0</v>
      </c>
      <c r="J227" s="126">
        <v>0</v>
      </c>
      <c r="K227" s="121">
        <f t="shared" si="97"/>
        <v>0</v>
      </c>
      <c r="L227" s="126">
        <v>0</v>
      </c>
      <c r="M227" s="121">
        <f t="shared" si="98"/>
        <v>0</v>
      </c>
      <c r="N227" s="126">
        <v>0</v>
      </c>
      <c r="O227" s="121">
        <f t="shared" si="99"/>
        <v>0</v>
      </c>
      <c r="P227" s="122">
        <f t="shared" si="100"/>
        <v>0</v>
      </c>
      <c r="Q227" s="6"/>
      <c r="R227" s="6"/>
      <c r="S227" s="7"/>
      <c r="T227" s="201">
        <v>14</v>
      </c>
    </row>
    <row r="228" spans="1:21" s="180" customFormat="1" ht="38.25">
      <c r="A228" s="7"/>
      <c r="B228" s="2">
        <f t="shared" si="101"/>
        <v>4</v>
      </c>
      <c r="C228" s="3" t="s">
        <v>287</v>
      </c>
      <c r="D228" s="9" t="s">
        <v>466</v>
      </c>
      <c r="E228" s="24" t="s">
        <v>18</v>
      </c>
      <c r="F228" s="126">
        <v>0</v>
      </c>
      <c r="G228" s="121">
        <f t="shared" si="95"/>
        <v>0</v>
      </c>
      <c r="H228" s="126">
        <v>0</v>
      </c>
      <c r="I228" s="121">
        <f t="shared" si="96"/>
        <v>0</v>
      </c>
      <c r="J228" s="126">
        <v>0</v>
      </c>
      <c r="K228" s="121">
        <f t="shared" si="97"/>
        <v>0</v>
      </c>
      <c r="L228" s="126">
        <v>0</v>
      </c>
      <c r="M228" s="121">
        <f t="shared" si="98"/>
        <v>0</v>
      </c>
      <c r="N228" s="126">
        <v>0</v>
      </c>
      <c r="O228" s="121">
        <f t="shared" si="99"/>
        <v>0</v>
      </c>
      <c r="P228" s="122">
        <f t="shared" si="100"/>
        <v>0</v>
      </c>
      <c r="Q228" s="6"/>
      <c r="R228" s="6"/>
      <c r="S228" s="7"/>
      <c r="T228" s="201">
        <v>1</v>
      </c>
    </row>
    <row r="229" spans="1:21" s="180" customFormat="1" ht="51">
      <c r="A229" s="7"/>
      <c r="B229" s="2">
        <f t="shared" si="101"/>
        <v>5</v>
      </c>
      <c r="C229" s="3" t="s">
        <v>178</v>
      </c>
      <c r="D229" s="9" t="s">
        <v>467</v>
      </c>
      <c r="E229" s="24" t="s">
        <v>18</v>
      </c>
      <c r="F229" s="126">
        <v>0</v>
      </c>
      <c r="G229" s="121">
        <f t="shared" si="95"/>
        <v>0</v>
      </c>
      <c r="H229" s="126">
        <v>0</v>
      </c>
      <c r="I229" s="121">
        <f t="shared" si="96"/>
        <v>0</v>
      </c>
      <c r="J229" s="126">
        <v>0</v>
      </c>
      <c r="K229" s="121">
        <f t="shared" si="97"/>
        <v>0</v>
      </c>
      <c r="L229" s="126">
        <v>0</v>
      </c>
      <c r="M229" s="121">
        <f t="shared" si="98"/>
        <v>0</v>
      </c>
      <c r="N229" s="126">
        <v>0</v>
      </c>
      <c r="O229" s="121">
        <f t="shared" si="99"/>
        <v>0</v>
      </c>
      <c r="P229" s="122">
        <f t="shared" si="100"/>
        <v>0</v>
      </c>
      <c r="Q229" s="6"/>
      <c r="R229" s="6"/>
      <c r="S229" s="7"/>
      <c r="T229" s="201">
        <v>1</v>
      </c>
    </row>
    <row r="230" spans="1:21" s="180" customFormat="1" ht="38.25">
      <c r="A230" s="7"/>
      <c r="B230" s="2">
        <f t="shared" si="101"/>
        <v>6</v>
      </c>
      <c r="C230" s="3" t="s">
        <v>231</v>
      </c>
      <c r="D230" s="9" t="s">
        <v>469</v>
      </c>
      <c r="E230" s="24" t="s">
        <v>18</v>
      </c>
      <c r="F230" s="126">
        <v>0</v>
      </c>
      <c r="G230" s="121">
        <f t="shared" si="95"/>
        <v>0</v>
      </c>
      <c r="H230" s="126">
        <v>0</v>
      </c>
      <c r="I230" s="121">
        <f t="shared" si="96"/>
        <v>0</v>
      </c>
      <c r="J230" s="126">
        <v>0</v>
      </c>
      <c r="K230" s="121">
        <f t="shared" si="97"/>
        <v>0</v>
      </c>
      <c r="L230" s="126">
        <v>0</v>
      </c>
      <c r="M230" s="121">
        <f t="shared" si="98"/>
        <v>0</v>
      </c>
      <c r="N230" s="126">
        <v>0</v>
      </c>
      <c r="O230" s="121">
        <f t="shared" si="99"/>
        <v>0</v>
      </c>
      <c r="P230" s="122">
        <f t="shared" si="100"/>
        <v>0</v>
      </c>
      <c r="Q230" s="6"/>
      <c r="R230" s="6"/>
      <c r="S230" s="7"/>
      <c r="T230" s="201">
        <v>3</v>
      </c>
    </row>
    <row r="231" spans="1:21" s="180" customFormat="1" ht="38.25">
      <c r="A231" s="7"/>
      <c r="B231" s="2">
        <f t="shared" si="101"/>
        <v>7</v>
      </c>
      <c r="C231" s="3" t="s">
        <v>238</v>
      </c>
      <c r="D231" s="9" t="s">
        <v>473</v>
      </c>
      <c r="E231" s="24" t="s">
        <v>18</v>
      </c>
      <c r="F231" s="126">
        <v>0</v>
      </c>
      <c r="G231" s="121">
        <f t="shared" si="95"/>
        <v>0</v>
      </c>
      <c r="H231" s="126">
        <v>0</v>
      </c>
      <c r="I231" s="121">
        <f t="shared" si="96"/>
        <v>0</v>
      </c>
      <c r="J231" s="126">
        <v>0</v>
      </c>
      <c r="K231" s="121">
        <f t="shared" si="97"/>
        <v>0</v>
      </c>
      <c r="L231" s="126">
        <v>0</v>
      </c>
      <c r="M231" s="121">
        <f t="shared" si="98"/>
        <v>0</v>
      </c>
      <c r="N231" s="126">
        <v>0</v>
      </c>
      <c r="O231" s="121">
        <f t="shared" si="99"/>
        <v>0</v>
      </c>
      <c r="P231" s="122">
        <f t="shared" si="100"/>
        <v>0</v>
      </c>
      <c r="Q231" s="6"/>
      <c r="R231" s="6"/>
      <c r="S231" s="7"/>
      <c r="T231" s="201">
        <v>3</v>
      </c>
    </row>
    <row r="232" spans="1:21" s="49" customFormat="1" ht="64.5" thickBot="1">
      <c r="A232" s="55"/>
      <c r="B232" s="130">
        <f>B231+1</f>
        <v>8</v>
      </c>
      <c r="C232" s="18" t="s">
        <v>304</v>
      </c>
      <c r="D232" s="51"/>
      <c r="E232" s="35" t="s">
        <v>20</v>
      </c>
      <c r="F232" s="127">
        <v>0</v>
      </c>
      <c r="G232" s="124">
        <f t="shared" si="95"/>
        <v>0</v>
      </c>
      <c r="H232" s="127">
        <v>0</v>
      </c>
      <c r="I232" s="124">
        <f t="shared" si="96"/>
        <v>0</v>
      </c>
      <c r="J232" s="127">
        <v>0</v>
      </c>
      <c r="K232" s="124">
        <f t="shared" si="97"/>
        <v>0</v>
      </c>
      <c r="L232" s="127">
        <v>0</v>
      </c>
      <c r="M232" s="124">
        <f t="shared" si="98"/>
        <v>0</v>
      </c>
      <c r="N232" s="127">
        <v>0</v>
      </c>
      <c r="O232" s="124">
        <f t="shared" si="99"/>
        <v>0</v>
      </c>
      <c r="P232" s="125">
        <f t="shared" si="100"/>
        <v>0</v>
      </c>
      <c r="Q232" s="28"/>
      <c r="R232" s="6"/>
      <c r="S232" s="55"/>
      <c r="T232" s="209">
        <v>1</v>
      </c>
    </row>
    <row r="233" spans="1:21" s="179" customFormat="1" ht="12.75" customHeight="1">
      <c r="A233" s="23"/>
      <c r="B233" s="309" t="s">
        <v>257</v>
      </c>
      <c r="C233" s="310"/>
      <c r="D233" s="311"/>
      <c r="E233" s="41" t="s">
        <v>20</v>
      </c>
      <c r="F233" s="214">
        <v>0</v>
      </c>
      <c r="G233" s="222">
        <f t="shared" ref="G233:G247" si="102">F233*4</f>
        <v>0</v>
      </c>
      <c r="H233" s="214">
        <v>0</v>
      </c>
      <c r="I233" s="222">
        <f t="shared" si="96"/>
        <v>0</v>
      </c>
      <c r="J233" s="214">
        <v>0</v>
      </c>
      <c r="K233" s="222">
        <f t="shared" ref="K233:K247" si="103">J233*3</f>
        <v>0</v>
      </c>
      <c r="L233" s="214">
        <v>0</v>
      </c>
      <c r="M233" s="222">
        <f t="shared" ref="M233:M247" si="104">L233</f>
        <v>0</v>
      </c>
      <c r="N233" s="214">
        <v>0</v>
      </c>
      <c r="O233" s="222">
        <f t="shared" ref="O233:O247" si="105">N233</f>
        <v>0</v>
      </c>
      <c r="P233" s="212">
        <f t="shared" ref="P233:P247" si="106">G233+I233+K233+M233+O233</f>
        <v>0</v>
      </c>
      <c r="Q233" s="6"/>
      <c r="R233" s="6">
        <f>P233*Q233</f>
        <v>0</v>
      </c>
      <c r="S233" s="23"/>
      <c r="T233" s="208">
        <v>1</v>
      </c>
      <c r="U233" s="6">
        <f>Q233*T233</f>
        <v>0</v>
      </c>
    </row>
    <row r="234" spans="1:21" s="179" customFormat="1" ht="89.25">
      <c r="A234" s="23"/>
      <c r="B234" s="2">
        <v>1</v>
      </c>
      <c r="C234" s="3" t="s">
        <v>284</v>
      </c>
      <c r="D234" s="9" t="s">
        <v>463</v>
      </c>
      <c r="E234" s="24" t="s">
        <v>18</v>
      </c>
      <c r="F234" s="126">
        <v>0</v>
      </c>
      <c r="G234" s="121">
        <f t="shared" si="102"/>
        <v>0</v>
      </c>
      <c r="H234" s="126">
        <v>0</v>
      </c>
      <c r="I234" s="121">
        <f t="shared" si="96"/>
        <v>0</v>
      </c>
      <c r="J234" s="126">
        <v>0</v>
      </c>
      <c r="K234" s="121">
        <f t="shared" si="103"/>
        <v>0</v>
      </c>
      <c r="L234" s="126">
        <v>0</v>
      </c>
      <c r="M234" s="121">
        <f t="shared" si="104"/>
        <v>0</v>
      </c>
      <c r="N234" s="126">
        <v>0</v>
      </c>
      <c r="O234" s="121">
        <f t="shared" si="105"/>
        <v>0</v>
      </c>
      <c r="P234" s="122">
        <f t="shared" si="106"/>
        <v>0</v>
      </c>
      <c r="Q234" s="28"/>
      <c r="R234" s="6"/>
      <c r="S234" s="23"/>
      <c r="T234" s="201">
        <v>1</v>
      </c>
    </row>
    <row r="235" spans="1:21" s="180" customFormat="1" ht="51">
      <c r="A235" s="7"/>
      <c r="B235" s="2">
        <f>(B234+1)</f>
        <v>2</v>
      </c>
      <c r="C235" s="14" t="s">
        <v>258</v>
      </c>
      <c r="D235" s="9" t="s">
        <v>478</v>
      </c>
      <c r="E235" s="24" t="s">
        <v>18</v>
      </c>
      <c r="F235" s="126">
        <v>0</v>
      </c>
      <c r="G235" s="121">
        <f t="shared" si="102"/>
        <v>0</v>
      </c>
      <c r="H235" s="126">
        <v>0</v>
      </c>
      <c r="I235" s="121">
        <f t="shared" si="96"/>
        <v>0</v>
      </c>
      <c r="J235" s="126">
        <v>0</v>
      </c>
      <c r="K235" s="121">
        <f t="shared" si="103"/>
        <v>0</v>
      </c>
      <c r="L235" s="126">
        <v>0</v>
      </c>
      <c r="M235" s="121">
        <f t="shared" si="104"/>
        <v>0</v>
      </c>
      <c r="N235" s="126">
        <v>0</v>
      </c>
      <c r="O235" s="121">
        <f t="shared" si="105"/>
        <v>0</v>
      </c>
      <c r="P235" s="122">
        <f t="shared" si="106"/>
        <v>0</v>
      </c>
      <c r="Q235" s="6"/>
      <c r="R235" s="6"/>
      <c r="S235" s="7"/>
      <c r="T235" s="201">
        <v>1</v>
      </c>
    </row>
    <row r="236" spans="1:21" s="180" customFormat="1" ht="51">
      <c r="A236" s="7"/>
      <c r="B236" s="2">
        <f>(B235+1)</f>
        <v>3</v>
      </c>
      <c r="C236" s="25" t="s">
        <v>285</v>
      </c>
      <c r="D236" s="9" t="s">
        <v>465</v>
      </c>
      <c r="E236" s="24" t="s">
        <v>18</v>
      </c>
      <c r="F236" s="126">
        <v>0</v>
      </c>
      <c r="G236" s="121">
        <f t="shared" si="102"/>
        <v>0</v>
      </c>
      <c r="H236" s="126">
        <v>0</v>
      </c>
      <c r="I236" s="121">
        <f t="shared" si="96"/>
        <v>0</v>
      </c>
      <c r="J236" s="126">
        <v>0</v>
      </c>
      <c r="K236" s="121">
        <f t="shared" si="103"/>
        <v>0</v>
      </c>
      <c r="L236" s="126">
        <v>0</v>
      </c>
      <c r="M236" s="121">
        <f t="shared" si="104"/>
        <v>0</v>
      </c>
      <c r="N236" s="126">
        <v>0</v>
      </c>
      <c r="O236" s="121">
        <f t="shared" si="105"/>
        <v>0</v>
      </c>
      <c r="P236" s="122">
        <f t="shared" si="106"/>
        <v>0</v>
      </c>
      <c r="Q236" s="59"/>
      <c r="R236" s="6"/>
      <c r="S236" s="7"/>
      <c r="T236" s="201">
        <v>1</v>
      </c>
    </row>
    <row r="237" spans="1:21" s="180" customFormat="1" ht="38.25">
      <c r="A237" s="7"/>
      <c r="B237" s="2">
        <f t="shared" ref="B237:B246" si="107">(B236+1)</f>
        <v>4</v>
      </c>
      <c r="C237" s="3" t="s">
        <v>230</v>
      </c>
      <c r="D237" s="9" t="s">
        <v>466</v>
      </c>
      <c r="E237" s="24" t="s">
        <v>18</v>
      </c>
      <c r="F237" s="126">
        <v>0</v>
      </c>
      <c r="G237" s="121">
        <f t="shared" si="102"/>
        <v>0</v>
      </c>
      <c r="H237" s="126">
        <v>0</v>
      </c>
      <c r="I237" s="121">
        <f t="shared" si="96"/>
        <v>0</v>
      </c>
      <c r="J237" s="126">
        <v>0</v>
      </c>
      <c r="K237" s="121">
        <f t="shared" si="103"/>
        <v>0</v>
      </c>
      <c r="L237" s="126">
        <v>0</v>
      </c>
      <c r="M237" s="121">
        <f t="shared" si="104"/>
        <v>0</v>
      </c>
      <c r="N237" s="126">
        <v>0</v>
      </c>
      <c r="O237" s="121">
        <f t="shared" si="105"/>
        <v>0</v>
      </c>
      <c r="P237" s="122">
        <f t="shared" si="106"/>
        <v>0</v>
      </c>
      <c r="Q237" s="6"/>
      <c r="R237" s="6"/>
      <c r="S237" s="7"/>
      <c r="T237" s="201">
        <v>38</v>
      </c>
    </row>
    <row r="238" spans="1:21" s="180" customFormat="1" ht="38.25">
      <c r="A238" s="7"/>
      <c r="B238" s="2">
        <f t="shared" si="107"/>
        <v>5</v>
      </c>
      <c r="C238" s="3" t="s">
        <v>287</v>
      </c>
      <c r="D238" s="9" t="s">
        <v>466</v>
      </c>
      <c r="E238" s="24" t="s">
        <v>18</v>
      </c>
      <c r="F238" s="126">
        <v>0</v>
      </c>
      <c r="G238" s="121">
        <f t="shared" si="102"/>
        <v>0</v>
      </c>
      <c r="H238" s="126">
        <v>0</v>
      </c>
      <c r="I238" s="121">
        <f t="shared" si="96"/>
        <v>0</v>
      </c>
      <c r="J238" s="126">
        <v>0</v>
      </c>
      <c r="K238" s="121">
        <f t="shared" si="103"/>
        <v>0</v>
      </c>
      <c r="L238" s="126">
        <v>0</v>
      </c>
      <c r="M238" s="121">
        <f t="shared" si="104"/>
        <v>0</v>
      </c>
      <c r="N238" s="126">
        <v>0</v>
      </c>
      <c r="O238" s="121">
        <f t="shared" si="105"/>
        <v>0</v>
      </c>
      <c r="P238" s="122">
        <f t="shared" si="106"/>
        <v>0</v>
      </c>
      <c r="Q238" s="6"/>
      <c r="R238" s="6"/>
      <c r="S238" s="7"/>
      <c r="T238" s="201">
        <v>3</v>
      </c>
    </row>
    <row r="239" spans="1:21" s="180" customFormat="1" ht="38.25">
      <c r="A239" s="7"/>
      <c r="B239" s="2">
        <f t="shared" si="107"/>
        <v>6</v>
      </c>
      <c r="C239" s="3" t="s">
        <v>286</v>
      </c>
      <c r="D239" s="9" t="s">
        <v>466</v>
      </c>
      <c r="E239" s="24" t="s">
        <v>18</v>
      </c>
      <c r="F239" s="126">
        <v>0</v>
      </c>
      <c r="G239" s="121">
        <f t="shared" si="102"/>
        <v>0</v>
      </c>
      <c r="H239" s="126">
        <v>0</v>
      </c>
      <c r="I239" s="121">
        <f t="shared" si="96"/>
        <v>0</v>
      </c>
      <c r="J239" s="126">
        <v>0</v>
      </c>
      <c r="K239" s="121">
        <f t="shared" si="103"/>
        <v>0</v>
      </c>
      <c r="L239" s="126">
        <v>0</v>
      </c>
      <c r="M239" s="121">
        <f t="shared" si="104"/>
        <v>0</v>
      </c>
      <c r="N239" s="126">
        <v>0</v>
      </c>
      <c r="O239" s="121">
        <f t="shared" si="105"/>
        <v>0</v>
      </c>
      <c r="P239" s="122">
        <f t="shared" si="106"/>
        <v>0</v>
      </c>
      <c r="Q239" s="6"/>
      <c r="R239" s="6"/>
      <c r="S239" s="7"/>
      <c r="T239" s="201">
        <v>1</v>
      </c>
    </row>
    <row r="240" spans="1:21" s="198" customFormat="1" ht="51">
      <c r="A240" s="7"/>
      <c r="B240" s="2">
        <f t="shared" si="107"/>
        <v>7</v>
      </c>
      <c r="C240" s="3" t="s">
        <v>178</v>
      </c>
      <c r="D240" s="9" t="s">
        <v>467</v>
      </c>
      <c r="E240" s="24" t="s">
        <v>18</v>
      </c>
      <c r="F240" s="126">
        <v>0</v>
      </c>
      <c r="G240" s="121">
        <f t="shared" si="102"/>
        <v>0</v>
      </c>
      <c r="H240" s="126">
        <v>0</v>
      </c>
      <c r="I240" s="121">
        <f t="shared" si="96"/>
        <v>0</v>
      </c>
      <c r="J240" s="126">
        <v>0</v>
      </c>
      <c r="K240" s="121">
        <f t="shared" si="103"/>
        <v>0</v>
      </c>
      <c r="L240" s="126">
        <v>0</v>
      </c>
      <c r="M240" s="121">
        <f t="shared" si="104"/>
        <v>0</v>
      </c>
      <c r="N240" s="126">
        <v>0</v>
      </c>
      <c r="O240" s="121">
        <f t="shared" si="105"/>
        <v>0</v>
      </c>
      <c r="P240" s="122">
        <f t="shared" si="106"/>
        <v>0</v>
      </c>
      <c r="Q240" s="6"/>
      <c r="R240" s="6"/>
      <c r="S240" s="7"/>
      <c r="T240" s="201">
        <v>10</v>
      </c>
    </row>
    <row r="241" spans="1:21" s="180" customFormat="1" ht="38.25">
      <c r="A241" s="7"/>
      <c r="B241" s="2">
        <f t="shared" si="107"/>
        <v>8</v>
      </c>
      <c r="C241" s="3" t="s">
        <v>231</v>
      </c>
      <c r="D241" s="9" t="s">
        <v>469</v>
      </c>
      <c r="E241" s="24" t="s">
        <v>18</v>
      </c>
      <c r="F241" s="126">
        <v>0</v>
      </c>
      <c r="G241" s="121">
        <f t="shared" si="102"/>
        <v>0</v>
      </c>
      <c r="H241" s="126">
        <v>0</v>
      </c>
      <c r="I241" s="121">
        <f t="shared" si="96"/>
        <v>0</v>
      </c>
      <c r="J241" s="126">
        <v>0</v>
      </c>
      <c r="K241" s="121">
        <f t="shared" si="103"/>
        <v>0</v>
      </c>
      <c r="L241" s="126">
        <v>0</v>
      </c>
      <c r="M241" s="121">
        <f t="shared" si="104"/>
        <v>0</v>
      </c>
      <c r="N241" s="126">
        <v>0</v>
      </c>
      <c r="O241" s="121">
        <f t="shared" si="105"/>
        <v>0</v>
      </c>
      <c r="P241" s="122">
        <f t="shared" si="106"/>
        <v>0</v>
      </c>
      <c r="Q241" s="6"/>
      <c r="R241" s="6"/>
      <c r="S241" s="7"/>
      <c r="T241" s="201">
        <v>10</v>
      </c>
    </row>
    <row r="242" spans="1:21" s="180" customFormat="1" ht="38.25">
      <c r="A242" s="7"/>
      <c r="B242" s="2">
        <f t="shared" si="107"/>
        <v>9</v>
      </c>
      <c r="C242" s="3" t="s">
        <v>233</v>
      </c>
      <c r="D242" s="9" t="s">
        <v>470</v>
      </c>
      <c r="E242" s="24" t="s">
        <v>18</v>
      </c>
      <c r="F242" s="126">
        <v>0</v>
      </c>
      <c r="G242" s="121">
        <f t="shared" si="102"/>
        <v>0</v>
      </c>
      <c r="H242" s="126">
        <v>0</v>
      </c>
      <c r="I242" s="121">
        <f t="shared" si="96"/>
        <v>0</v>
      </c>
      <c r="J242" s="126">
        <v>0</v>
      </c>
      <c r="K242" s="121">
        <f t="shared" si="103"/>
        <v>0</v>
      </c>
      <c r="L242" s="126">
        <v>0</v>
      </c>
      <c r="M242" s="121">
        <f t="shared" si="104"/>
        <v>0</v>
      </c>
      <c r="N242" s="126">
        <v>0</v>
      </c>
      <c r="O242" s="121">
        <f t="shared" si="105"/>
        <v>0</v>
      </c>
      <c r="P242" s="122">
        <f t="shared" si="106"/>
        <v>0</v>
      </c>
      <c r="Q242" s="6"/>
      <c r="R242" s="6"/>
      <c r="S242" s="7"/>
      <c r="T242" s="201">
        <v>4</v>
      </c>
    </row>
    <row r="243" spans="1:21" s="180" customFormat="1" ht="38.25">
      <c r="A243" s="7"/>
      <c r="B243" s="2">
        <f t="shared" si="107"/>
        <v>10</v>
      </c>
      <c r="C243" s="3" t="s">
        <v>238</v>
      </c>
      <c r="D243" s="9" t="s">
        <v>473</v>
      </c>
      <c r="E243" s="24" t="s">
        <v>18</v>
      </c>
      <c r="F243" s="126">
        <v>0</v>
      </c>
      <c r="G243" s="121">
        <f t="shared" si="102"/>
        <v>0</v>
      </c>
      <c r="H243" s="126">
        <v>0</v>
      </c>
      <c r="I243" s="121">
        <f t="shared" si="96"/>
        <v>0</v>
      </c>
      <c r="J243" s="126">
        <v>0</v>
      </c>
      <c r="K243" s="121">
        <f t="shared" si="103"/>
        <v>0</v>
      </c>
      <c r="L243" s="126">
        <v>0</v>
      </c>
      <c r="M243" s="121">
        <f t="shared" si="104"/>
        <v>0</v>
      </c>
      <c r="N243" s="126">
        <v>0</v>
      </c>
      <c r="O243" s="121">
        <f t="shared" si="105"/>
        <v>0</v>
      </c>
      <c r="P243" s="122">
        <f t="shared" si="106"/>
        <v>0</v>
      </c>
      <c r="Q243" s="6"/>
      <c r="R243" s="6"/>
      <c r="S243" s="7"/>
      <c r="T243" s="201">
        <v>11</v>
      </c>
    </row>
    <row r="244" spans="1:21" s="180" customFormat="1" ht="25.5">
      <c r="A244" s="7"/>
      <c r="B244" s="2">
        <f t="shared" si="107"/>
        <v>11</v>
      </c>
      <c r="C244" s="3" t="s">
        <v>295</v>
      </c>
      <c r="D244" s="167" t="s">
        <v>479</v>
      </c>
      <c r="E244" s="24" t="s">
        <v>18</v>
      </c>
      <c r="F244" s="126">
        <v>0</v>
      </c>
      <c r="G244" s="121">
        <f t="shared" si="102"/>
        <v>0</v>
      </c>
      <c r="H244" s="126">
        <v>0</v>
      </c>
      <c r="I244" s="121">
        <f t="shared" si="96"/>
        <v>0</v>
      </c>
      <c r="J244" s="126">
        <v>0</v>
      </c>
      <c r="K244" s="121">
        <f t="shared" si="103"/>
        <v>0</v>
      </c>
      <c r="L244" s="126">
        <v>0</v>
      </c>
      <c r="M244" s="121">
        <f t="shared" si="104"/>
        <v>0</v>
      </c>
      <c r="N244" s="126">
        <v>0</v>
      </c>
      <c r="O244" s="121">
        <f t="shared" si="105"/>
        <v>0</v>
      </c>
      <c r="P244" s="122">
        <f t="shared" si="106"/>
        <v>0</v>
      </c>
      <c r="Q244" s="6"/>
      <c r="R244" s="6"/>
      <c r="S244" s="7"/>
      <c r="T244" s="201">
        <v>1</v>
      </c>
    </row>
    <row r="245" spans="1:21" s="180" customFormat="1" ht="38.25">
      <c r="A245" s="7"/>
      <c r="B245" s="2">
        <f t="shared" si="107"/>
        <v>12</v>
      </c>
      <c r="C245" s="3" t="s">
        <v>232</v>
      </c>
      <c r="D245" s="167" t="s">
        <v>475</v>
      </c>
      <c r="E245" s="24" t="s">
        <v>18</v>
      </c>
      <c r="F245" s="126">
        <v>0</v>
      </c>
      <c r="G245" s="121">
        <f t="shared" si="102"/>
        <v>0</v>
      </c>
      <c r="H245" s="126">
        <v>0</v>
      </c>
      <c r="I245" s="121">
        <f t="shared" si="96"/>
        <v>0</v>
      </c>
      <c r="J245" s="126">
        <v>0</v>
      </c>
      <c r="K245" s="121">
        <f t="shared" si="103"/>
        <v>0</v>
      </c>
      <c r="L245" s="126">
        <v>0</v>
      </c>
      <c r="M245" s="121">
        <f t="shared" si="104"/>
        <v>0</v>
      </c>
      <c r="N245" s="126">
        <v>0</v>
      </c>
      <c r="O245" s="121">
        <f t="shared" si="105"/>
        <v>0</v>
      </c>
      <c r="P245" s="122">
        <f t="shared" si="106"/>
        <v>0</v>
      </c>
      <c r="Q245" s="6"/>
      <c r="R245" s="6"/>
      <c r="S245" s="7"/>
      <c r="T245" s="201">
        <v>1</v>
      </c>
    </row>
    <row r="246" spans="1:21" s="180" customFormat="1" ht="76.5">
      <c r="A246" s="7"/>
      <c r="B246" s="2">
        <f t="shared" si="107"/>
        <v>13</v>
      </c>
      <c r="C246" s="2" t="s">
        <v>240</v>
      </c>
      <c r="D246" s="167" t="s">
        <v>476</v>
      </c>
      <c r="E246" s="24" t="s">
        <v>18</v>
      </c>
      <c r="F246" s="126">
        <v>0</v>
      </c>
      <c r="G246" s="121">
        <f t="shared" si="102"/>
        <v>0</v>
      </c>
      <c r="H246" s="126">
        <v>0</v>
      </c>
      <c r="I246" s="121">
        <f t="shared" si="96"/>
        <v>0</v>
      </c>
      <c r="J246" s="126">
        <v>0</v>
      </c>
      <c r="K246" s="121">
        <f t="shared" si="103"/>
        <v>0</v>
      </c>
      <c r="L246" s="126">
        <v>0</v>
      </c>
      <c r="M246" s="121">
        <f t="shared" si="104"/>
        <v>0</v>
      </c>
      <c r="N246" s="126">
        <v>0</v>
      </c>
      <c r="O246" s="121">
        <f t="shared" si="105"/>
        <v>0</v>
      </c>
      <c r="P246" s="122">
        <f t="shared" si="106"/>
        <v>0</v>
      </c>
      <c r="Q246" s="6"/>
      <c r="R246" s="6"/>
      <c r="S246" s="7"/>
      <c r="T246" s="201">
        <v>1</v>
      </c>
    </row>
    <row r="247" spans="1:21" s="49" customFormat="1" ht="64.5" thickBot="1">
      <c r="A247" s="55"/>
      <c r="B247" s="130">
        <f>B246+1</f>
        <v>14</v>
      </c>
      <c r="C247" s="18" t="s">
        <v>304</v>
      </c>
      <c r="D247" s="51"/>
      <c r="E247" s="35" t="s">
        <v>20</v>
      </c>
      <c r="F247" s="127">
        <v>0</v>
      </c>
      <c r="G247" s="124">
        <f t="shared" si="102"/>
        <v>0</v>
      </c>
      <c r="H247" s="127">
        <v>0</v>
      </c>
      <c r="I247" s="124">
        <f t="shared" si="96"/>
        <v>0</v>
      </c>
      <c r="J247" s="127">
        <v>0</v>
      </c>
      <c r="K247" s="124">
        <f t="shared" si="103"/>
        <v>0</v>
      </c>
      <c r="L247" s="127">
        <v>0</v>
      </c>
      <c r="M247" s="124">
        <f t="shared" si="104"/>
        <v>0</v>
      </c>
      <c r="N247" s="127">
        <v>0</v>
      </c>
      <c r="O247" s="124">
        <f t="shared" si="105"/>
        <v>0</v>
      </c>
      <c r="P247" s="125">
        <f t="shared" si="106"/>
        <v>0</v>
      </c>
      <c r="Q247" s="28"/>
      <c r="R247" s="6"/>
      <c r="S247" s="55"/>
      <c r="T247" s="209">
        <v>1</v>
      </c>
    </row>
    <row r="248" spans="1:21" s="171" customFormat="1" ht="12.75" customHeight="1">
      <c r="A248" s="7"/>
      <c r="B248" s="309" t="s">
        <v>259</v>
      </c>
      <c r="C248" s="310"/>
      <c r="D248" s="311"/>
      <c r="E248" s="41" t="s">
        <v>20</v>
      </c>
      <c r="F248" s="214">
        <v>1</v>
      </c>
      <c r="G248" s="222">
        <f>F248*4</f>
        <v>4</v>
      </c>
      <c r="H248" s="214">
        <v>1</v>
      </c>
      <c r="I248" s="222">
        <f t="shared" si="96"/>
        <v>2</v>
      </c>
      <c r="J248" s="214">
        <v>1</v>
      </c>
      <c r="K248" s="222">
        <f>J248*3</f>
        <v>3</v>
      </c>
      <c r="L248" s="214">
        <v>0</v>
      </c>
      <c r="M248" s="222">
        <f>L248</f>
        <v>0</v>
      </c>
      <c r="N248" s="214">
        <v>0</v>
      </c>
      <c r="O248" s="222">
        <f>N248</f>
        <v>0</v>
      </c>
      <c r="P248" s="212">
        <f>G248+I248+K248+M248+O248</f>
        <v>9</v>
      </c>
      <c r="Q248" s="6"/>
      <c r="R248" s="6">
        <f>P248*Q248</f>
        <v>0</v>
      </c>
      <c r="T248" s="201">
        <v>0</v>
      </c>
      <c r="U248" s="6">
        <f>Q248*T248</f>
        <v>0</v>
      </c>
    </row>
    <row r="249" spans="1:21" s="171" customFormat="1" ht="89.25">
      <c r="A249" s="7"/>
      <c r="B249" s="2">
        <v>1</v>
      </c>
      <c r="C249" s="38" t="s">
        <v>302</v>
      </c>
      <c r="D249" s="9" t="s">
        <v>480</v>
      </c>
      <c r="E249" s="24" t="s">
        <v>18</v>
      </c>
      <c r="F249" s="126">
        <v>1</v>
      </c>
      <c r="G249" s="121"/>
      <c r="H249" s="126">
        <v>1</v>
      </c>
      <c r="I249" s="121"/>
      <c r="J249" s="126">
        <v>1</v>
      </c>
      <c r="K249" s="121"/>
      <c r="L249" s="126">
        <v>0</v>
      </c>
      <c r="M249" s="121"/>
      <c r="N249" s="126">
        <v>0</v>
      </c>
      <c r="O249" s="121"/>
      <c r="P249" s="122"/>
      <c r="Q249" s="6"/>
      <c r="R249" s="6"/>
      <c r="T249" s="201">
        <v>0</v>
      </c>
    </row>
    <row r="250" spans="1:21" s="171" customFormat="1" ht="38.25">
      <c r="A250" s="7"/>
      <c r="B250" s="2">
        <f t="shared" ref="B250:B255" si="108">(B249+1)</f>
        <v>2</v>
      </c>
      <c r="C250" s="3" t="s">
        <v>303</v>
      </c>
      <c r="D250" s="9" t="s">
        <v>481</v>
      </c>
      <c r="E250" s="24" t="s">
        <v>18</v>
      </c>
      <c r="F250" s="126">
        <v>1</v>
      </c>
      <c r="G250" s="121"/>
      <c r="H250" s="126">
        <v>1</v>
      </c>
      <c r="I250" s="121"/>
      <c r="J250" s="126">
        <v>1</v>
      </c>
      <c r="K250" s="121"/>
      <c r="L250" s="126">
        <v>0</v>
      </c>
      <c r="M250" s="121"/>
      <c r="N250" s="126">
        <v>0</v>
      </c>
      <c r="O250" s="121"/>
      <c r="P250" s="122"/>
      <c r="Q250" s="6"/>
      <c r="R250" s="6"/>
      <c r="T250" s="201">
        <v>0</v>
      </c>
    </row>
    <row r="251" spans="1:21" s="171" customFormat="1" ht="63.75">
      <c r="A251" s="7"/>
      <c r="B251" s="2">
        <f t="shared" si="108"/>
        <v>3</v>
      </c>
      <c r="C251" s="25" t="s">
        <v>98</v>
      </c>
      <c r="D251" s="9" t="s">
        <v>465</v>
      </c>
      <c r="E251" s="24" t="s">
        <v>18</v>
      </c>
      <c r="F251" s="126">
        <v>1</v>
      </c>
      <c r="G251" s="121"/>
      <c r="H251" s="126">
        <v>1</v>
      </c>
      <c r="I251" s="121"/>
      <c r="J251" s="126">
        <v>1</v>
      </c>
      <c r="K251" s="121"/>
      <c r="L251" s="126">
        <v>0</v>
      </c>
      <c r="M251" s="121"/>
      <c r="N251" s="126">
        <v>0</v>
      </c>
      <c r="O251" s="121"/>
      <c r="P251" s="122"/>
      <c r="Q251" s="6"/>
      <c r="R251" s="6"/>
      <c r="T251" s="201">
        <v>0</v>
      </c>
    </row>
    <row r="252" spans="1:21" s="171" customFormat="1" ht="38.25">
      <c r="A252" s="7"/>
      <c r="B252" s="2">
        <f t="shared" si="108"/>
        <v>4</v>
      </c>
      <c r="C252" s="3" t="s">
        <v>96</v>
      </c>
      <c r="D252" s="9" t="s">
        <v>482</v>
      </c>
      <c r="E252" s="24" t="s">
        <v>18</v>
      </c>
      <c r="F252" s="126">
        <v>8</v>
      </c>
      <c r="G252" s="121"/>
      <c r="H252" s="126">
        <v>8</v>
      </c>
      <c r="I252" s="121"/>
      <c r="J252" s="126">
        <v>8</v>
      </c>
      <c r="K252" s="121"/>
      <c r="L252" s="126">
        <v>0</v>
      </c>
      <c r="M252" s="121"/>
      <c r="N252" s="126">
        <v>0</v>
      </c>
      <c r="O252" s="121"/>
      <c r="P252" s="122"/>
      <c r="Q252" s="6"/>
      <c r="R252" s="6"/>
      <c r="T252" s="201">
        <v>0</v>
      </c>
    </row>
    <row r="253" spans="1:21" s="171" customFormat="1" ht="38.25">
      <c r="A253" s="7"/>
      <c r="B253" s="2">
        <f t="shared" si="108"/>
        <v>5</v>
      </c>
      <c r="C253" s="3" t="s">
        <v>106</v>
      </c>
      <c r="D253" s="9" t="s">
        <v>482</v>
      </c>
      <c r="E253" s="24" t="s">
        <v>18</v>
      </c>
      <c r="F253" s="126">
        <v>1</v>
      </c>
      <c r="G253" s="121"/>
      <c r="H253" s="126">
        <v>1</v>
      </c>
      <c r="I253" s="121"/>
      <c r="J253" s="126">
        <v>1</v>
      </c>
      <c r="K253" s="121"/>
      <c r="L253" s="126">
        <v>0</v>
      </c>
      <c r="M253" s="121"/>
      <c r="N253" s="126">
        <v>0</v>
      </c>
      <c r="O253" s="121"/>
      <c r="P253" s="122"/>
      <c r="Q253" s="6"/>
      <c r="R253" s="6"/>
      <c r="T253" s="201">
        <v>0</v>
      </c>
    </row>
    <row r="254" spans="1:21" s="171" customFormat="1" ht="51">
      <c r="A254" s="7"/>
      <c r="B254" s="2">
        <f t="shared" si="108"/>
        <v>6</v>
      </c>
      <c r="C254" s="3" t="s">
        <v>178</v>
      </c>
      <c r="D254" s="9" t="s">
        <v>467</v>
      </c>
      <c r="E254" s="24" t="s">
        <v>18</v>
      </c>
      <c r="F254" s="126">
        <v>1</v>
      </c>
      <c r="G254" s="121"/>
      <c r="H254" s="126">
        <v>1</v>
      </c>
      <c r="I254" s="121"/>
      <c r="J254" s="126">
        <v>1</v>
      </c>
      <c r="K254" s="121"/>
      <c r="L254" s="126">
        <v>0</v>
      </c>
      <c r="M254" s="121"/>
      <c r="N254" s="126">
        <v>0</v>
      </c>
      <c r="O254" s="121"/>
      <c r="P254" s="122"/>
      <c r="Q254" s="6"/>
      <c r="R254" s="6"/>
      <c r="T254" s="201">
        <v>0</v>
      </c>
    </row>
    <row r="255" spans="1:21" s="171" customFormat="1" ht="76.5">
      <c r="A255" s="7"/>
      <c r="B255" s="2">
        <f t="shared" si="108"/>
        <v>7</v>
      </c>
      <c r="C255" s="3" t="s">
        <v>305</v>
      </c>
      <c r="D255" s="9" t="s">
        <v>483</v>
      </c>
      <c r="E255" s="24" t="s">
        <v>18</v>
      </c>
      <c r="F255" s="126">
        <v>1</v>
      </c>
      <c r="G255" s="121"/>
      <c r="H255" s="126">
        <v>1</v>
      </c>
      <c r="I255" s="121"/>
      <c r="J255" s="126">
        <v>1</v>
      </c>
      <c r="K255" s="121"/>
      <c r="L255" s="126">
        <v>0</v>
      </c>
      <c r="M255" s="121"/>
      <c r="N255" s="126">
        <v>0</v>
      </c>
      <c r="O255" s="121"/>
      <c r="P255" s="122"/>
      <c r="Q255" s="6"/>
      <c r="R255" s="6"/>
      <c r="T255" s="201">
        <v>0</v>
      </c>
    </row>
    <row r="256" spans="1:21" s="49" customFormat="1" ht="51.75" thickBot="1">
      <c r="B256" s="130">
        <f>B255+1</f>
        <v>8</v>
      </c>
      <c r="C256" s="18" t="s">
        <v>260</v>
      </c>
      <c r="D256" s="51"/>
      <c r="E256" s="35" t="s">
        <v>20</v>
      </c>
      <c r="F256" s="127">
        <v>1</v>
      </c>
      <c r="G256" s="124"/>
      <c r="H256" s="127">
        <v>1</v>
      </c>
      <c r="I256" s="124"/>
      <c r="J256" s="127">
        <v>1</v>
      </c>
      <c r="K256" s="123"/>
      <c r="L256" s="127">
        <v>0</v>
      </c>
      <c r="M256" s="124"/>
      <c r="N256" s="127">
        <v>0</v>
      </c>
      <c r="O256" s="124"/>
      <c r="P256" s="125"/>
      <c r="Q256" s="6"/>
      <c r="R256" s="6"/>
      <c r="T256" s="201">
        <v>0</v>
      </c>
    </row>
    <row r="257" spans="1:21" ht="12.75" customHeight="1">
      <c r="A257" s="7"/>
      <c r="B257" s="309" t="s">
        <v>306</v>
      </c>
      <c r="C257" s="310"/>
      <c r="D257" s="311"/>
      <c r="E257" s="41" t="s">
        <v>20</v>
      </c>
      <c r="F257" s="214">
        <v>21</v>
      </c>
      <c r="G257" s="222">
        <f>F257*4</f>
        <v>84</v>
      </c>
      <c r="H257" s="214">
        <v>25</v>
      </c>
      <c r="I257" s="222">
        <f>H257*2</f>
        <v>50</v>
      </c>
      <c r="J257" s="214">
        <v>33</v>
      </c>
      <c r="K257" s="222">
        <f>J257*3</f>
        <v>99</v>
      </c>
      <c r="L257" s="214">
        <v>0</v>
      </c>
      <c r="M257" s="222">
        <f>L257</f>
        <v>0</v>
      </c>
      <c r="N257" s="214">
        <v>0</v>
      </c>
      <c r="O257" s="222">
        <f>N257</f>
        <v>0</v>
      </c>
      <c r="P257" s="212">
        <f>G257+I257+K257+M257+O257</f>
        <v>233</v>
      </c>
      <c r="R257" s="6">
        <f>P257*Q257</f>
        <v>0</v>
      </c>
      <c r="T257" s="201">
        <v>0</v>
      </c>
      <c r="U257" s="6">
        <f>Q257*T257</f>
        <v>0</v>
      </c>
    </row>
    <row r="258" spans="1:21" ht="89.25">
      <c r="A258" s="7"/>
      <c r="B258" s="2">
        <v>1</v>
      </c>
      <c r="C258" s="38" t="s">
        <v>302</v>
      </c>
      <c r="D258" s="9" t="s">
        <v>480</v>
      </c>
      <c r="E258" s="24" t="s">
        <v>18</v>
      </c>
      <c r="F258" s="126">
        <v>1</v>
      </c>
      <c r="G258" s="121"/>
      <c r="H258" s="126">
        <v>1</v>
      </c>
      <c r="I258" s="121"/>
      <c r="J258" s="126">
        <v>1</v>
      </c>
      <c r="K258" s="121"/>
      <c r="L258" s="126">
        <v>0</v>
      </c>
      <c r="M258" s="121"/>
      <c r="N258" s="126">
        <v>0</v>
      </c>
      <c r="O258" s="121"/>
      <c r="P258" s="122"/>
      <c r="T258" s="201">
        <v>0</v>
      </c>
    </row>
    <row r="259" spans="1:21" ht="38.25">
      <c r="A259" s="7"/>
      <c r="B259" s="2">
        <f t="shared" ref="B259:B265" si="109">(B258+1)</f>
        <v>2</v>
      </c>
      <c r="C259" s="3" t="s">
        <v>303</v>
      </c>
      <c r="D259" s="9" t="s">
        <v>481</v>
      </c>
      <c r="E259" s="24" t="s">
        <v>18</v>
      </c>
      <c r="F259" s="126">
        <v>1</v>
      </c>
      <c r="G259" s="121"/>
      <c r="H259" s="126">
        <v>1</v>
      </c>
      <c r="I259" s="121"/>
      <c r="J259" s="126">
        <v>1</v>
      </c>
      <c r="K259" s="121"/>
      <c r="L259" s="126">
        <v>0</v>
      </c>
      <c r="M259" s="121"/>
      <c r="N259" s="126">
        <v>0</v>
      </c>
      <c r="O259" s="121"/>
      <c r="P259" s="122"/>
      <c r="T259" s="201">
        <v>0</v>
      </c>
    </row>
    <row r="260" spans="1:21" ht="63.75">
      <c r="A260" s="7"/>
      <c r="B260" s="2">
        <f t="shared" si="109"/>
        <v>3</v>
      </c>
      <c r="C260" s="25" t="s">
        <v>98</v>
      </c>
      <c r="D260" s="9" t="s">
        <v>465</v>
      </c>
      <c r="E260" s="24" t="s">
        <v>18</v>
      </c>
      <c r="F260" s="126">
        <v>1</v>
      </c>
      <c r="G260" s="121"/>
      <c r="H260" s="126">
        <v>1</v>
      </c>
      <c r="I260" s="121"/>
      <c r="J260" s="126">
        <v>1</v>
      </c>
      <c r="K260" s="121"/>
      <c r="L260" s="126">
        <v>0</v>
      </c>
      <c r="M260" s="121"/>
      <c r="N260" s="126">
        <v>0</v>
      </c>
      <c r="O260" s="121"/>
      <c r="P260" s="122"/>
      <c r="T260" s="201">
        <v>0</v>
      </c>
    </row>
    <row r="261" spans="1:21" ht="38.25">
      <c r="A261" s="7"/>
      <c r="B261" s="2">
        <f t="shared" si="109"/>
        <v>4</v>
      </c>
      <c r="C261" s="3" t="s">
        <v>96</v>
      </c>
      <c r="D261" s="9" t="s">
        <v>482</v>
      </c>
      <c r="E261" s="24" t="s">
        <v>18</v>
      </c>
      <c r="F261" s="126">
        <v>18</v>
      </c>
      <c r="G261" s="121"/>
      <c r="H261" s="126">
        <v>18</v>
      </c>
      <c r="I261" s="121"/>
      <c r="J261" s="126">
        <v>18</v>
      </c>
      <c r="K261" s="121"/>
      <c r="L261" s="126">
        <v>0</v>
      </c>
      <c r="M261" s="121"/>
      <c r="N261" s="126">
        <v>0</v>
      </c>
      <c r="O261" s="121"/>
      <c r="P261" s="122"/>
      <c r="T261" s="201">
        <v>0</v>
      </c>
    </row>
    <row r="262" spans="1:21" ht="38.25">
      <c r="A262" s="7"/>
      <c r="B262" s="2">
        <f t="shared" si="109"/>
        <v>5</v>
      </c>
      <c r="C262" s="3" t="s">
        <v>106</v>
      </c>
      <c r="D262" s="9" t="s">
        <v>482</v>
      </c>
      <c r="E262" s="24" t="s">
        <v>18</v>
      </c>
      <c r="F262" s="126">
        <v>1</v>
      </c>
      <c r="G262" s="121"/>
      <c r="H262" s="126">
        <v>1</v>
      </c>
      <c r="I262" s="121"/>
      <c r="J262" s="126">
        <v>1</v>
      </c>
      <c r="K262" s="121"/>
      <c r="L262" s="126">
        <v>0</v>
      </c>
      <c r="M262" s="121"/>
      <c r="N262" s="126">
        <v>0</v>
      </c>
      <c r="O262" s="121"/>
      <c r="P262" s="122"/>
      <c r="T262" s="201">
        <v>0</v>
      </c>
    </row>
    <row r="263" spans="1:21" s="86" customFormat="1" ht="51">
      <c r="A263" s="7"/>
      <c r="B263" s="2">
        <f t="shared" si="109"/>
        <v>6</v>
      </c>
      <c r="C263" s="3" t="s">
        <v>178</v>
      </c>
      <c r="D263" s="9" t="s">
        <v>467</v>
      </c>
      <c r="E263" s="24" t="s">
        <v>18</v>
      </c>
      <c r="F263" s="126">
        <v>1</v>
      </c>
      <c r="G263" s="121"/>
      <c r="H263" s="126">
        <v>1</v>
      </c>
      <c r="I263" s="121"/>
      <c r="J263" s="126">
        <v>1</v>
      </c>
      <c r="K263" s="121"/>
      <c r="L263" s="126">
        <v>0</v>
      </c>
      <c r="M263" s="121"/>
      <c r="N263" s="126">
        <v>0</v>
      </c>
      <c r="O263" s="121"/>
      <c r="P263" s="122"/>
      <c r="Q263" s="6"/>
      <c r="R263" s="6"/>
      <c r="T263" s="201">
        <v>0</v>
      </c>
    </row>
    <row r="264" spans="1:21" ht="38.25">
      <c r="A264" s="7"/>
      <c r="B264" s="2">
        <f t="shared" si="109"/>
        <v>7</v>
      </c>
      <c r="C264" s="3" t="s">
        <v>97</v>
      </c>
      <c r="D264" s="9" t="s">
        <v>484</v>
      </c>
      <c r="E264" s="24" t="s">
        <v>18</v>
      </c>
      <c r="F264" s="126">
        <v>1</v>
      </c>
      <c r="G264" s="121"/>
      <c r="H264" s="126">
        <v>1</v>
      </c>
      <c r="I264" s="121"/>
      <c r="J264" s="126">
        <v>1</v>
      </c>
      <c r="K264" s="121"/>
      <c r="L264" s="126">
        <v>0</v>
      </c>
      <c r="M264" s="121"/>
      <c r="N264" s="126">
        <v>0</v>
      </c>
      <c r="O264" s="121"/>
      <c r="P264" s="122"/>
      <c r="T264" s="201">
        <v>0</v>
      </c>
    </row>
    <row r="265" spans="1:21" s="133" customFormat="1" ht="76.5">
      <c r="A265" s="7"/>
      <c r="B265" s="2">
        <f t="shared" si="109"/>
        <v>8</v>
      </c>
      <c r="C265" s="3" t="s">
        <v>305</v>
      </c>
      <c r="D265" s="9" t="s">
        <v>483</v>
      </c>
      <c r="E265" s="24" t="s">
        <v>18</v>
      </c>
      <c r="F265" s="126">
        <v>1</v>
      </c>
      <c r="G265" s="121"/>
      <c r="H265" s="126">
        <v>1</v>
      </c>
      <c r="I265" s="121"/>
      <c r="J265" s="126">
        <v>1</v>
      </c>
      <c r="K265" s="121"/>
      <c r="L265" s="126">
        <v>0</v>
      </c>
      <c r="M265" s="121"/>
      <c r="N265" s="126">
        <v>0</v>
      </c>
      <c r="O265" s="121"/>
      <c r="P265" s="122"/>
      <c r="Q265" s="6"/>
      <c r="R265" s="6"/>
      <c r="T265" s="201">
        <v>0</v>
      </c>
    </row>
    <row r="266" spans="1:21" s="49" customFormat="1" ht="51.75" thickBot="1">
      <c r="B266" s="42">
        <f>B265+1</f>
        <v>9</v>
      </c>
      <c r="C266" s="18" t="s">
        <v>260</v>
      </c>
      <c r="D266" s="51"/>
      <c r="E266" s="35" t="s">
        <v>20</v>
      </c>
      <c r="F266" s="127">
        <v>1</v>
      </c>
      <c r="G266" s="124"/>
      <c r="H266" s="127">
        <v>1</v>
      </c>
      <c r="I266" s="124"/>
      <c r="J266" s="127">
        <v>1</v>
      </c>
      <c r="K266" s="124"/>
      <c r="L266" s="127">
        <v>0</v>
      </c>
      <c r="M266" s="124"/>
      <c r="N266" s="127">
        <v>0</v>
      </c>
      <c r="O266" s="124"/>
      <c r="P266" s="125"/>
      <c r="Q266" s="6"/>
      <c r="R266" s="6"/>
      <c r="T266" s="201">
        <v>0</v>
      </c>
    </row>
    <row r="267" spans="1:21" s="180" customFormat="1" ht="12.75" customHeight="1">
      <c r="A267" s="7"/>
      <c r="B267" s="309" t="s">
        <v>307</v>
      </c>
      <c r="C267" s="310"/>
      <c r="D267" s="311"/>
      <c r="E267" s="41" t="s">
        <v>20</v>
      </c>
      <c r="F267" s="214">
        <v>0</v>
      </c>
      <c r="G267" s="222">
        <f>F267*4</f>
        <v>0</v>
      </c>
      <c r="H267" s="214">
        <v>0</v>
      </c>
      <c r="I267" s="222">
        <f>H267*2</f>
        <v>0</v>
      </c>
      <c r="J267" s="214">
        <v>0</v>
      </c>
      <c r="K267" s="222">
        <f>J267*3</f>
        <v>0</v>
      </c>
      <c r="L267" s="214">
        <v>39</v>
      </c>
      <c r="M267" s="222">
        <f>L267</f>
        <v>39</v>
      </c>
      <c r="N267" s="214">
        <v>35</v>
      </c>
      <c r="O267" s="222">
        <f>N267</f>
        <v>35</v>
      </c>
      <c r="P267" s="212">
        <f>G267+I267+K267+M267+O267</f>
        <v>74</v>
      </c>
      <c r="Q267" s="6"/>
      <c r="R267" s="6">
        <f>P267*Q267</f>
        <v>0</v>
      </c>
      <c r="T267" s="201">
        <v>0</v>
      </c>
      <c r="U267" s="6">
        <f>Q267*T267</f>
        <v>0</v>
      </c>
    </row>
    <row r="268" spans="1:21" s="180" customFormat="1" ht="89.25">
      <c r="A268" s="7"/>
      <c r="B268" s="2">
        <v>1</v>
      </c>
      <c r="C268" s="38" t="s">
        <v>302</v>
      </c>
      <c r="D268" s="9" t="s">
        <v>480</v>
      </c>
      <c r="E268" s="24" t="s">
        <v>18</v>
      </c>
      <c r="F268" s="126">
        <v>0</v>
      </c>
      <c r="G268" s="121"/>
      <c r="H268" s="126">
        <v>0</v>
      </c>
      <c r="I268" s="121"/>
      <c r="J268" s="126">
        <v>0</v>
      </c>
      <c r="K268" s="121"/>
      <c r="L268" s="126">
        <v>1</v>
      </c>
      <c r="M268" s="121"/>
      <c r="N268" s="126">
        <v>1</v>
      </c>
      <c r="O268" s="121"/>
      <c r="P268" s="122"/>
      <c r="Q268" s="6"/>
      <c r="R268" s="6"/>
      <c r="T268" s="201">
        <v>0</v>
      </c>
    </row>
    <row r="269" spans="1:21" s="180" customFormat="1" ht="38.25">
      <c r="A269" s="7"/>
      <c r="B269" s="2">
        <f t="shared" ref="B269:B274" si="110">(B268+1)</f>
        <v>2</v>
      </c>
      <c r="C269" s="3" t="s">
        <v>303</v>
      </c>
      <c r="D269" s="9" t="s">
        <v>481</v>
      </c>
      <c r="E269" s="24" t="s">
        <v>18</v>
      </c>
      <c r="F269" s="126">
        <v>0</v>
      </c>
      <c r="G269" s="121"/>
      <c r="H269" s="126">
        <v>0</v>
      </c>
      <c r="I269" s="121"/>
      <c r="J269" s="126">
        <v>0</v>
      </c>
      <c r="K269" s="121"/>
      <c r="L269" s="126">
        <v>1</v>
      </c>
      <c r="M269" s="121"/>
      <c r="N269" s="126">
        <v>1</v>
      </c>
      <c r="O269" s="121"/>
      <c r="P269" s="122"/>
      <c r="Q269" s="6"/>
      <c r="R269" s="6"/>
      <c r="T269" s="201">
        <v>0</v>
      </c>
    </row>
    <row r="270" spans="1:21" s="180" customFormat="1" ht="63.75">
      <c r="A270" s="7"/>
      <c r="B270" s="2">
        <f t="shared" si="110"/>
        <v>3</v>
      </c>
      <c r="C270" s="25" t="s">
        <v>98</v>
      </c>
      <c r="D270" s="9" t="s">
        <v>465</v>
      </c>
      <c r="E270" s="24" t="s">
        <v>18</v>
      </c>
      <c r="F270" s="126">
        <v>0</v>
      </c>
      <c r="G270" s="121"/>
      <c r="H270" s="126">
        <v>0</v>
      </c>
      <c r="I270" s="121"/>
      <c r="J270" s="126">
        <v>0</v>
      </c>
      <c r="K270" s="121"/>
      <c r="L270" s="126">
        <v>1</v>
      </c>
      <c r="M270" s="121"/>
      <c r="N270" s="126">
        <v>1</v>
      </c>
      <c r="O270" s="121"/>
      <c r="P270" s="122"/>
      <c r="Q270" s="6"/>
      <c r="R270" s="6"/>
      <c r="T270" s="201">
        <v>0</v>
      </c>
    </row>
    <row r="271" spans="1:21" s="180" customFormat="1" ht="38.25">
      <c r="A271" s="7"/>
      <c r="B271" s="2">
        <f t="shared" si="110"/>
        <v>4</v>
      </c>
      <c r="C271" s="3" t="s">
        <v>96</v>
      </c>
      <c r="D271" s="9" t="s">
        <v>482</v>
      </c>
      <c r="E271" s="24" t="s">
        <v>18</v>
      </c>
      <c r="F271" s="126">
        <v>0</v>
      </c>
      <c r="G271" s="121"/>
      <c r="H271" s="126">
        <v>0</v>
      </c>
      <c r="I271" s="121"/>
      <c r="J271" s="126">
        <v>0</v>
      </c>
      <c r="K271" s="121"/>
      <c r="L271" s="126">
        <v>17</v>
      </c>
      <c r="M271" s="121"/>
      <c r="N271" s="126">
        <v>17</v>
      </c>
      <c r="O271" s="121"/>
      <c r="P271" s="122"/>
      <c r="Q271" s="6"/>
      <c r="R271" s="6"/>
      <c r="T271" s="201">
        <v>0</v>
      </c>
    </row>
    <row r="272" spans="1:21" s="180" customFormat="1" ht="38.25">
      <c r="A272" s="7"/>
      <c r="B272" s="2">
        <f t="shared" si="110"/>
        <v>5</v>
      </c>
      <c r="C272" s="3" t="s">
        <v>106</v>
      </c>
      <c r="D272" s="9" t="s">
        <v>482</v>
      </c>
      <c r="E272" s="24" t="s">
        <v>18</v>
      </c>
      <c r="F272" s="126">
        <v>0</v>
      </c>
      <c r="G272" s="121"/>
      <c r="H272" s="126">
        <v>0</v>
      </c>
      <c r="I272" s="121"/>
      <c r="J272" s="126">
        <v>0</v>
      </c>
      <c r="K272" s="121"/>
      <c r="L272" s="126">
        <v>1</v>
      </c>
      <c r="M272" s="121"/>
      <c r="N272" s="126">
        <v>1</v>
      </c>
      <c r="O272" s="121"/>
      <c r="P272" s="122"/>
      <c r="Q272" s="6"/>
      <c r="R272" s="6"/>
      <c r="T272" s="201">
        <v>0</v>
      </c>
    </row>
    <row r="273" spans="1:21" s="180" customFormat="1" ht="51">
      <c r="A273" s="7"/>
      <c r="B273" s="2">
        <f t="shared" si="110"/>
        <v>6</v>
      </c>
      <c r="C273" s="3" t="s">
        <v>178</v>
      </c>
      <c r="D273" s="9" t="s">
        <v>467</v>
      </c>
      <c r="E273" s="24" t="s">
        <v>18</v>
      </c>
      <c r="F273" s="126">
        <v>0</v>
      </c>
      <c r="G273" s="121"/>
      <c r="H273" s="126">
        <v>0</v>
      </c>
      <c r="I273" s="121"/>
      <c r="J273" s="126">
        <v>0</v>
      </c>
      <c r="K273" s="121"/>
      <c r="L273" s="126">
        <v>1</v>
      </c>
      <c r="M273" s="121"/>
      <c r="N273" s="126">
        <v>1</v>
      </c>
      <c r="O273" s="121"/>
      <c r="P273" s="122"/>
      <c r="Q273" s="6"/>
      <c r="R273" s="6"/>
      <c r="T273" s="201">
        <v>0</v>
      </c>
    </row>
    <row r="274" spans="1:21" s="180" customFormat="1" ht="38.25">
      <c r="A274" s="7"/>
      <c r="B274" s="2">
        <f t="shared" si="110"/>
        <v>7</v>
      </c>
      <c r="C274" s="3" t="s">
        <v>97</v>
      </c>
      <c r="D274" s="9" t="s">
        <v>484</v>
      </c>
      <c r="E274" s="24" t="s">
        <v>18</v>
      </c>
      <c r="F274" s="126">
        <v>0</v>
      </c>
      <c r="G274" s="121"/>
      <c r="H274" s="126">
        <v>0</v>
      </c>
      <c r="I274" s="121"/>
      <c r="J274" s="126">
        <v>0</v>
      </c>
      <c r="K274" s="121"/>
      <c r="L274" s="126">
        <v>1</v>
      </c>
      <c r="M274" s="121"/>
      <c r="N274" s="126">
        <v>1</v>
      </c>
      <c r="O274" s="121"/>
      <c r="P274" s="122"/>
      <c r="Q274" s="6"/>
      <c r="R274" s="6"/>
      <c r="T274" s="201">
        <v>0</v>
      </c>
    </row>
    <row r="275" spans="1:21" s="49" customFormat="1" ht="51.75" thickBot="1">
      <c r="B275" s="42">
        <f>B274+1</f>
        <v>8</v>
      </c>
      <c r="C275" s="18" t="s">
        <v>260</v>
      </c>
      <c r="D275" s="51"/>
      <c r="E275" s="35" t="s">
        <v>20</v>
      </c>
      <c r="F275" s="127">
        <v>0</v>
      </c>
      <c r="G275" s="124"/>
      <c r="H275" s="127">
        <v>0</v>
      </c>
      <c r="I275" s="124"/>
      <c r="J275" s="127">
        <v>0</v>
      </c>
      <c r="K275" s="124"/>
      <c r="L275" s="127">
        <v>1</v>
      </c>
      <c r="M275" s="124"/>
      <c r="N275" s="127">
        <v>1</v>
      </c>
      <c r="O275" s="124"/>
      <c r="P275" s="125"/>
      <c r="Q275" s="6"/>
      <c r="R275" s="6"/>
      <c r="T275" s="201">
        <v>0</v>
      </c>
    </row>
    <row r="276" spans="1:21" s="180" customFormat="1" ht="12.75" customHeight="1">
      <c r="A276" s="7"/>
      <c r="B276" s="309" t="s">
        <v>308</v>
      </c>
      <c r="C276" s="310"/>
      <c r="D276" s="311"/>
      <c r="E276" s="41" t="s">
        <v>20</v>
      </c>
      <c r="F276" s="214">
        <v>0</v>
      </c>
      <c r="G276" s="222">
        <f>F276*4</f>
        <v>0</v>
      </c>
      <c r="H276" s="214">
        <v>0</v>
      </c>
      <c r="I276" s="222">
        <f>H276*2</f>
        <v>0</v>
      </c>
      <c r="J276" s="214">
        <v>0</v>
      </c>
      <c r="K276" s="222">
        <f>J276*3</f>
        <v>0</v>
      </c>
      <c r="L276" s="214">
        <v>0</v>
      </c>
      <c r="M276" s="222">
        <f>L276</f>
        <v>0</v>
      </c>
      <c r="N276" s="214">
        <v>2</v>
      </c>
      <c r="O276" s="222">
        <f>N276</f>
        <v>2</v>
      </c>
      <c r="P276" s="212">
        <f>G276+I276+K276+M276+O276</f>
        <v>2</v>
      </c>
      <c r="Q276" s="6"/>
      <c r="R276" s="6">
        <f>P276*Q276</f>
        <v>0</v>
      </c>
      <c r="T276" s="201">
        <v>0</v>
      </c>
      <c r="U276" s="6">
        <f>Q276*T276</f>
        <v>0</v>
      </c>
    </row>
    <row r="277" spans="1:21" s="180" customFormat="1" ht="89.25">
      <c r="A277" s="7"/>
      <c r="B277" s="2">
        <v>1</v>
      </c>
      <c r="C277" s="38" t="s">
        <v>302</v>
      </c>
      <c r="D277" s="9" t="s">
        <v>480</v>
      </c>
      <c r="E277" s="24" t="s">
        <v>18</v>
      </c>
      <c r="F277" s="126">
        <v>0</v>
      </c>
      <c r="G277" s="121"/>
      <c r="H277" s="126">
        <v>0</v>
      </c>
      <c r="I277" s="121"/>
      <c r="J277" s="126">
        <v>0</v>
      </c>
      <c r="K277" s="121"/>
      <c r="L277" s="126"/>
      <c r="M277" s="121"/>
      <c r="N277" s="126">
        <v>1</v>
      </c>
      <c r="O277" s="121"/>
      <c r="P277" s="122"/>
      <c r="Q277" s="6"/>
      <c r="R277" s="6"/>
      <c r="T277" s="201">
        <v>0</v>
      </c>
    </row>
    <row r="278" spans="1:21" s="180" customFormat="1" ht="38.25">
      <c r="A278" s="7"/>
      <c r="B278" s="2">
        <f t="shared" ref="B278:B283" si="111">(B277+1)</f>
        <v>2</v>
      </c>
      <c r="C278" s="3" t="s">
        <v>303</v>
      </c>
      <c r="D278" s="9" t="s">
        <v>481</v>
      </c>
      <c r="E278" s="24" t="s">
        <v>18</v>
      </c>
      <c r="F278" s="126">
        <v>0</v>
      </c>
      <c r="G278" s="121"/>
      <c r="H278" s="126">
        <v>0</v>
      </c>
      <c r="I278" s="121"/>
      <c r="J278" s="126">
        <v>0</v>
      </c>
      <c r="K278" s="121"/>
      <c r="L278" s="126"/>
      <c r="M278" s="121"/>
      <c r="N278" s="126">
        <v>1</v>
      </c>
      <c r="O278" s="121"/>
      <c r="P278" s="122"/>
      <c r="Q278" s="6"/>
      <c r="R278" s="6"/>
      <c r="T278" s="201">
        <v>0</v>
      </c>
    </row>
    <row r="279" spans="1:21" s="180" customFormat="1" ht="63.75">
      <c r="A279" s="7"/>
      <c r="B279" s="2">
        <f t="shared" si="111"/>
        <v>3</v>
      </c>
      <c r="C279" s="25" t="s">
        <v>98</v>
      </c>
      <c r="D279" s="9" t="s">
        <v>465</v>
      </c>
      <c r="E279" s="24" t="s">
        <v>18</v>
      </c>
      <c r="F279" s="126">
        <v>0</v>
      </c>
      <c r="G279" s="121"/>
      <c r="H279" s="126">
        <v>0</v>
      </c>
      <c r="I279" s="121"/>
      <c r="J279" s="126">
        <v>0</v>
      </c>
      <c r="K279" s="121"/>
      <c r="L279" s="126"/>
      <c r="M279" s="121"/>
      <c r="N279" s="126">
        <v>1</v>
      </c>
      <c r="O279" s="121"/>
      <c r="P279" s="122"/>
      <c r="Q279" s="6"/>
      <c r="R279" s="6"/>
      <c r="T279" s="201">
        <v>0</v>
      </c>
    </row>
    <row r="280" spans="1:21" s="180" customFormat="1" ht="38.25">
      <c r="A280" s="7"/>
      <c r="B280" s="2">
        <f t="shared" si="111"/>
        <v>4</v>
      </c>
      <c r="C280" s="3" t="s">
        <v>96</v>
      </c>
      <c r="D280" s="9" t="s">
        <v>482</v>
      </c>
      <c r="E280" s="24" t="s">
        <v>18</v>
      </c>
      <c r="F280" s="126">
        <v>0</v>
      </c>
      <c r="G280" s="121"/>
      <c r="H280" s="126">
        <v>0</v>
      </c>
      <c r="I280" s="121"/>
      <c r="J280" s="126">
        <v>0</v>
      </c>
      <c r="K280" s="121"/>
      <c r="L280" s="126"/>
      <c r="M280" s="121"/>
      <c r="N280" s="126">
        <v>17</v>
      </c>
      <c r="O280" s="121"/>
      <c r="P280" s="122"/>
      <c r="Q280" s="6"/>
      <c r="R280" s="6"/>
      <c r="T280" s="201">
        <v>0</v>
      </c>
    </row>
    <row r="281" spans="1:21" s="180" customFormat="1" ht="38.25">
      <c r="A281" s="7"/>
      <c r="B281" s="2">
        <f t="shared" si="111"/>
        <v>5</v>
      </c>
      <c r="C281" s="3" t="s">
        <v>106</v>
      </c>
      <c r="D281" s="9" t="s">
        <v>482</v>
      </c>
      <c r="E281" s="24" t="s">
        <v>18</v>
      </c>
      <c r="F281" s="126">
        <v>0</v>
      </c>
      <c r="G281" s="121"/>
      <c r="H281" s="126">
        <v>0</v>
      </c>
      <c r="I281" s="121"/>
      <c r="J281" s="126">
        <v>0</v>
      </c>
      <c r="K281" s="121"/>
      <c r="L281" s="126"/>
      <c r="M281" s="121"/>
      <c r="N281" s="126">
        <v>1</v>
      </c>
      <c r="O281" s="121"/>
      <c r="P281" s="122"/>
      <c r="Q281" s="6"/>
      <c r="R281" s="6"/>
      <c r="T281" s="201">
        <v>0</v>
      </c>
    </row>
    <row r="282" spans="1:21" s="180" customFormat="1" ht="51">
      <c r="A282" s="7"/>
      <c r="B282" s="2">
        <f t="shared" si="111"/>
        <v>6</v>
      </c>
      <c r="C282" s="3" t="s">
        <v>178</v>
      </c>
      <c r="D282" s="9" t="s">
        <v>467</v>
      </c>
      <c r="E282" s="24" t="s">
        <v>18</v>
      </c>
      <c r="F282" s="126">
        <v>0</v>
      </c>
      <c r="G282" s="121"/>
      <c r="H282" s="126">
        <v>0</v>
      </c>
      <c r="I282" s="121"/>
      <c r="J282" s="126">
        <v>0</v>
      </c>
      <c r="K282" s="121"/>
      <c r="L282" s="126"/>
      <c r="M282" s="121"/>
      <c r="N282" s="126">
        <v>1</v>
      </c>
      <c r="O282" s="121"/>
      <c r="P282" s="122"/>
      <c r="Q282" s="6"/>
      <c r="R282" s="6"/>
      <c r="T282" s="201">
        <v>0</v>
      </c>
    </row>
    <row r="283" spans="1:21" s="180" customFormat="1" ht="38.25">
      <c r="A283" s="7"/>
      <c r="B283" s="2">
        <f t="shared" si="111"/>
        <v>7</v>
      </c>
      <c r="C283" s="3" t="s">
        <v>97</v>
      </c>
      <c r="D283" s="9" t="s">
        <v>484</v>
      </c>
      <c r="E283" s="24" t="s">
        <v>18</v>
      </c>
      <c r="F283" s="126">
        <v>0</v>
      </c>
      <c r="G283" s="121"/>
      <c r="H283" s="126">
        <v>0</v>
      </c>
      <c r="I283" s="121"/>
      <c r="J283" s="126">
        <v>0</v>
      </c>
      <c r="K283" s="121"/>
      <c r="L283" s="126"/>
      <c r="M283" s="121"/>
      <c r="N283" s="126">
        <v>1</v>
      </c>
      <c r="O283" s="121"/>
      <c r="P283" s="122"/>
      <c r="Q283" s="6"/>
      <c r="R283" s="6"/>
      <c r="T283" s="201">
        <v>0</v>
      </c>
    </row>
    <row r="284" spans="1:21" s="49" customFormat="1" ht="51.75" thickBot="1">
      <c r="B284" s="42">
        <f>B283+1</f>
        <v>8</v>
      </c>
      <c r="C284" s="18" t="s">
        <v>260</v>
      </c>
      <c r="D284" s="51"/>
      <c r="E284" s="21" t="s">
        <v>20</v>
      </c>
      <c r="F284" s="127">
        <v>0</v>
      </c>
      <c r="G284" s="124"/>
      <c r="H284" s="127">
        <v>0</v>
      </c>
      <c r="I284" s="124"/>
      <c r="J284" s="127">
        <v>0</v>
      </c>
      <c r="K284" s="124"/>
      <c r="L284" s="127"/>
      <c r="M284" s="124"/>
      <c r="N284" s="127">
        <v>1</v>
      </c>
      <c r="O284" s="124"/>
      <c r="P284" s="125"/>
      <c r="Q284" s="6"/>
      <c r="R284" s="6"/>
      <c r="T284" s="210">
        <v>0</v>
      </c>
    </row>
    <row r="285" spans="1:21">
      <c r="A285" s="27"/>
      <c r="B285" s="72"/>
      <c r="C285" s="72"/>
      <c r="D285" s="22"/>
      <c r="E285" s="27"/>
    </row>
    <row r="286" spans="1:21">
      <c r="B286" s="71"/>
      <c r="Q286" s="19" t="s">
        <v>25</v>
      </c>
      <c r="R286" s="19">
        <f>SUM(R6:R284)</f>
        <v>0</v>
      </c>
      <c r="U286" s="19">
        <f>SUM(U6:U284)</f>
        <v>0</v>
      </c>
    </row>
    <row r="287" spans="1:21">
      <c r="B287" s="71"/>
    </row>
    <row r="288" spans="1:21">
      <c r="B288" s="71"/>
    </row>
    <row r="289" spans="2:4">
      <c r="B289" s="72"/>
      <c r="C289" s="72"/>
      <c r="D289" s="22"/>
    </row>
  </sheetData>
  <mergeCells count="23">
    <mergeCell ref="B267:D267"/>
    <mergeCell ref="B276:D276"/>
    <mergeCell ref="B185:D185"/>
    <mergeCell ref="B233:D233"/>
    <mergeCell ref="B214:D214"/>
    <mergeCell ref="B205:D205"/>
    <mergeCell ref="B224:D224"/>
    <mergeCell ref="B6:D6"/>
    <mergeCell ref="B257:D257"/>
    <mergeCell ref="B1:F1"/>
    <mergeCell ref="B2:F2"/>
    <mergeCell ref="B121:D121"/>
    <mergeCell ref="F4:P4"/>
    <mergeCell ref="B248:D248"/>
    <mergeCell ref="B19:D19"/>
    <mergeCell ref="B32:D32"/>
    <mergeCell ref="B163:D163"/>
    <mergeCell ref="B45:D45"/>
    <mergeCell ref="B58:D58"/>
    <mergeCell ref="B73:D73"/>
    <mergeCell ref="B88:D88"/>
    <mergeCell ref="B104:D104"/>
    <mergeCell ref="B142:D142"/>
  </mergeCells>
  <pageMargins left="0.74803149606299213" right="0.74803149606299213" top="0.98425196850393704" bottom="0.98425196850393704" header="0" footer="0"/>
  <pageSetup paperSize="8" fitToHeight="0" orientation="landscape" r:id="rId1"/>
  <headerFooter alignWithMargins="0">
    <oddHeader>&amp;C
STANOVANJSKA SOSESKA NOVO BRDO, V OBMOČJU UREJANJA OPPN 252, 
FUNKCIONALNA ENOTA E2</oddHeader>
    <oddFooter>&amp;Celektrične inštalacije in električna oprema - &amp;A &amp;R&amp;P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zoomScaleNormal="100" workbookViewId="0">
      <pane xSplit="1" ySplit="5" topLeftCell="B32" activePane="bottomRight" state="frozen"/>
      <selection pane="topRight" activeCell="B1" sqref="B1"/>
      <selection pane="bottomLeft" activeCell="A6" sqref="A6"/>
      <selection pane="bottomRight" activeCell="R40" sqref="R40"/>
    </sheetView>
  </sheetViews>
  <sheetFormatPr defaultRowHeight="12.75"/>
  <cols>
    <col min="1" max="1" width="1.5703125" style="70" customWidth="1"/>
    <col min="2" max="2" width="4.7109375" style="70" customWidth="1"/>
    <col min="3" max="3" width="27.42578125" style="70" customWidth="1"/>
    <col min="4" max="4" width="15.42578125" style="10" customWidth="1"/>
    <col min="5" max="5" width="6.140625" style="70" customWidth="1"/>
    <col min="6" max="9" width="6.140625" style="120" customWidth="1"/>
    <col min="10" max="10" width="6.140625" style="128" customWidth="1"/>
    <col min="11" max="15" width="6.140625" style="120" customWidth="1"/>
    <col min="16" max="16" width="7" style="120" customWidth="1"/>
    <col min="17" max="17" width="12" style="6" customWidth="1"/>
    <col min="18" max="18" width="11.7109375" style="6" customWidth="1"/>
    <col min="19" max="19" width="5.7109375" style="6" customWidth="1"/>
    <col min="20" max="20" width="11.7109375" style="6" customWidth="1"/>
    <col min="21" max="21" width="10.85546875" style="70" customWidth="1"/>
    <col min="22" max="16384" width="9.140625" style="70"/>
  </cols>
  <sheetData>
    <row r="1" spans="1:21" s="68" customFormat="1">
      <c r="B1" s="301" t="s">
        <v>133</v>
      </c>
      <c r="C1" s="302"/>
      <c r="D1" s="302"/>
      <c r="E1" s="302"/>
      <c r="F1" s="302"/>
      <c r="G1" s="11"/>
      <c r="H1" s="11"/>
      <c r="I1" s="84"/>
      <c r="J1" s="84"/>
      <c r="K1" s="84"/>
      <c r="L1" s="84"/>
      <c r="M1" s="84"/>
      <c r="N1" s="84"/>
      <c r="O1" s="84"/>
      <c r="P1" s="84"/>
      <c r="Q1" s="11"/>
      <c r="R1" s="11"/>
      <c r="S1" s="11"/>
      <c r="T1" s="11"/>
    </row>
    <row r="2" spans="1:21" ht="26.25" customHeight="1">
      <c r="B2" s="303" t="s">
        <v>72</v>
      </c>
      <c r="C2" s="304"/>
      <c r="D2" s="304"/>
      <c r="E2" s="304"/>
      <c r="F2" s="304"/>
      <c r="G2" s="6"/>
      <c r="H2" s="6"/>
      <c r="I2" s="86"/>
      <c r="J2" s="86"/>
      <c r="K2" s="86"/>
      <c r="L2" s="86"/>
      <c r="M2" s="86"/>
      <c r="N2" s="86"/>
      <c r="O2" s="86"/>
      <c r="P2" s="86"/>
    </row>
    <row r="3" spans="1:21" ht="13.5" thickBot="1">
      <c r="B3" s="71"/>
    </row>
    <row r="4" spans="1:21" s="84" customFormat="1" ht="14.25" customHeight="1">
      <c r="B4" s="112" t="s">
        <v>1</v>
      </c>
      <c r="C4" s="87" t="s">
        <v>2</v>
      </c>
      <c r="D4" s="113" t="s">
        <v>3</v>
      </c>
      <c r="E4" s="114" t="s">
        <v>162</v>
      </c>
      <c r="F4" s="305" t="s">
        <v>14</v>
      </c>
      <c r="G4" s="306"/>
      <c r="H4" s="306"/>
      <c r="I4" s="306"/>
      <c r="J4" s="306"/>
      <c r="K4" s="306"/>
      <c r="L4" s="306"/>
      <c r="M4" s="306"/>
      <c r="N4" s="306"/>
      <c r="O4" s="306"/>
      <c r="P4" s="307"/>
      <c r="Q4" s="13" t="s">
        <v>163</v>
      </c>
      <c r="R4" s="13" t="s">
        <v>370</v>
      </c>
      <c r="S4" s="23"/>
      <c r="T4" s="207" t="s">
        <v>14</v>
      </c>
      <c r="U4" s="13" t="s">
        <v>160</v>
      </c>
    </row>
    <row r="5" spans="1:21" s="12" customFormat="1" ht="51.75" thickBot="1">
      <c r="A5" s="31"/>
      <c r="B5" s="111"/>
      <c r="C5" s="18"/>
      <c r="D5" s="51"/>
      <c r="E5" s="20"/>
      <c r="F5" s="115" t="s">
        <v>165</v>
      </c>
      <c r="G5" s="117" t="s">
        <v>373</v>
      </c>
      <c r="H5" s="116" t="s">
        <v>166</v>
      </c>
      <c r="I5" s="118" t="s">
        <v>170</v>
      </c>
      <c r="J5" s="115" t="s">
        <v>167</v>
      </c>
      <c r="K5" s="118" t="s">
        <v>374</v>
      </c>
      <c r="L5" s="116" t="s">
        <v>168</v>
      </c>
      <c r="M5" s="118" t="s">
        <v>171</v>
      </c>
      <c r="N5" s="115" t="s">
        <v>169</v>
      </c>
      <c r="O5" s="117" t="s">
        <v>173</v>
      </c>
      <c r="P5" s="119" t="s">
        <v>172</v>
      </c>
      <c r="Q5" s="109"/>
      <c r="R5" s="199" t="s">
        <v>371</v>
      </c>
      <c r="S5" s="31"/>
      <c r="T5" s="204" t="s">
        <v>372</v>
      </c>
      <c r="U5" s="199" t="s">
        <v>372</v>
      </c>
    </row>
    <row r="6" spans="1:21" ht="38.25">
      <c r="A6" s="7"/>
      <c r="B6" s="15">
        <v>1</v>
      </c>
      <c r="C6" s="14" t="s">
        <v>63</v>
      </c>
      <c r="D6" s="15" t="s">
        <v>64</v>
      </c>
      <c r="E6" s="4" t="s">
        <v>17</v>
      </c>
      <c r="F6" s="126">
        <v>230</v>
      </c>
      <c r="G6" s="121">
        <f>F6*4</f>
        <v>920</v>
      </c>
      <c r="H6" s="126">
        <v>230</v>
      </c>
      <c r="I6" s="121">
        <f>H6*2</f>
        <v>460</v>
      </c>
      <c r="J6" s="126">
        <v>310</v>
      </c>
      <c r="K6" s="121">
        <f>J6*3</f>
        <v>930</v>
      </c>
      <c r="L6" s="126">
        <v>128</v>
      </c>
      <c r="M6" s="121">
        <f>L6</f>
        <v>128</v>
      </c>
      <c r="N6" s="126">
        <v>128</v>
      </c>
      <c r="O6" s="121">
        <f>N6</f>
        <v>128</v>
      </c>
      <c r="P6" s="122">
        <f>G6+I6+K6+M6+O6</f>
        <v>2566</v>
      </c>
      <c r="R6" s="6">
        <f>P6*Q6</f>
        <v>0</v>
      </c>
      <c r="T6" s="208">
        <v>9200</v>
      </c>
      <c r="U6" s="6">
        <f t="shared" ref="U6:U38" si="0">Q6*T6</f>
        <v>0</v>
      </c>
    </row>
    <row r="7" spans="1:21" ht="39.75">
      <c r="A7" s="7"/>
      <c r="B7" s="2">
        <f t="shared" ref="B7:B37" si="1">(B6+1)</f>
        <v>2</v>
      </c>
      <c r="C7" s="2" t="s">
        <v>57</v>
      </c>
      <c r="D7" s="43" t="s">
        <v>485</v>
      </c>
      <c r="E7" s="4" t="s">
        <v>17</v>
      </c>
      <c r="F7" s="126">
        <v>65</v>
      </c>
      <c r="G7" s="121">
        <f t="shared" ref="G7:G38" si="2">F7*4</f>
        <v>260</v>
      </c>
      <c r="H7" s="126">
        <v>70</v>
      </c>
      <c r="I7" s="121">
        <f t="shared" ref="I7:I38" si="3">H7*2</f>
        <v>140</v>
      </c>
      <c r="J7" s="126">
        <v>85</v>
      </c>
      <c r="K7" s="121">
        <f t="shared" ref="K7:K38" si="4">J7*3</f>
        <v>255</v>
      </c>
      <c r="L7" s="126">
        <v>105</v>
      </c>
      <c r="M7" s="121">
        <f t="shared" ref="M7:M38" si="5">L7</f>
        <v>105</v>
      </c>
      <c r="N7" s="126">
        <v>105</v>
      </c>
      <c r="O7" s="121">
        <f t="shared" ref="O7:O38" si="6">N7</f>
        <v>105</v>
      </c>
      <c r="P7" s="122">
        <f t="shared" ref="P7:P38" si="7">G7+I7+K7+M7+O7</f>
        <v>865</v>
      </c>
      <c r="R7" s="6">
        <f t="shared" ref="R7:R38" si="8">P7*Q7</f>
        <v>0</v>
      </c>
      <c r="T7" s="201">
        <v>1640</v>
      </c>
      <c r="U7" s="6">
        <f t="shared" si="0"/>
        <v>0</v>
      </c>
    </row>
    <row r="8" spans="1:21" ht="38.25">
      <c r="A8" s="7"/>
      <c r="B8" s="2">
        <f t="shared" si="1"/>
        <v>3</v>
      </c>
      <c r="C8" s="3" t="s">
        <v>58</v>
      </c>
      <c r="D8" s="43" t="s">
        <v>486</v>
      </c>
      <c r="E8" s="4" t="s">
        <v>18</v>
      </c>
      <c r="F8" s="126">
        <v>25</v>
      </c>
      <c r="G8" s="121">
        <f t="shared" si="2"/>
        <v>100</v>
      </c>
      <c r="H8" s="126">
        <v>25</v>
      </c>
      <c r="I8" s="121">
        <f t="shared" si="3"/>
        <v>50</v>
      </c>
      <c r="J8" s="126">
        <v>25</v>
      </c>
      <c r="K8" s="121">
        <f t="shared" si="4"/>
        <v>75</v>
      </c>
      <c r="L8" s="126">
        <v>25</v>
      </c>
      <c r="M8" s="121">
        <f t="shared" si="5"/>
        <v>25</v>
      </c>
      <c r="N8" s="126">
        <v>25</v>
      </c>
      <c r="O8" s="121">
        <f t="shared" si="6"/>
        <v>25</v>
      </c>
      <c r="P8" s="122">
        <f t="shared" si="7"/>
        <v>275</v>
      </c>
      <c r="R8" s="6">
        <f t="shared" si="8"/>
        <v>0</v>
      </c>
      <c r="T8" s="201">
        <v>850</v>
      </c>
      <c r="U8" s="6">
        <f t="shared" si="0"/>
        <v>0</v>
      </c>
    </row>
    <row r="9" spans="1:21" ht="51">
      <c r="A9" s="7"/>
      <c r="B9" s="2">
        <f t="shared" si="1"/>
        <v>4</v>
      </c>
      <c r="C9" s="3" t="s">
        <v>59</v>
      </c>
      <c r="D9" s="43" t="s">
        <v>487</v>
      </c>
      <c r="E9" s="4" t="s">
        <v>18</v>
      </c>
      <c r="F9" s="126">
        <v>8</v>
      </c>
      <c r="G9" s="121">
        <f t="shared" si="2"/>
        <v>32</v>
      </c>
      <c r="H9" s="126">
        <v>8</v>
      </c>
      <c r="I9" s="121">
        <f t="shared" si="3"/>
        <v>16</v>
      </c>
      <c r="J9" s="126">
        <v>9</v>
      </c>
      <c r="K9" s="121">
        <f t="shared" si="4"/>
        <v>27</v>
      </c>
      <c r="L9" s="126">
        <v>11</v>
      </c>
      <c r="M9" s="121">
        <f t="shared" si="5"/>
        <v>11</v>
      </c>
      <c r="N9" s="126">
        <v>11</v>
      </c>
      <c r="O9" s="121">
        <f t="shared" si="6"/>
        <v>11</v>
      </c>
      <c r="P9" s="122">
        <f t="shared" si="7"/>
        <v>97</v>
      </c>
      <c r="R9" s="6">
        <f t="shared" si="8"/>
        <v>0</v>
      </c>
      <c r="T9" s="201">
        <v>43</v>
      </c>
      <c r="U9" s="6">
        <f t="shared" si="0"/>
        <v>0</v>
      </c>
    </row>
    <row r="10" spans="1:21" ht="38.25">
      <c r="A10" s="7"/>
      <c r="B10" s="2">
        <f t="shared" si="1"/>
        <v>5</v>
      </c>
      <c r="C10" s="14" t="s">
        <v>312</v>
      </c>
      <c r="D10" s="15"/>
      <c r="E10" s="4" t="s">
        <v>18</v>
      </c>
      <c r="F10" s="126">
        <v>0</v>
      </c>
      <c r="G10" s="121">
        <f t="shared" si="2"/>
        <v>0</v>
      </c>
      <c r="H10" s="126">
        <v>0</v>
      </c>
      <c r="I10" s="121">
        <f t="shared" si="3"/>
        <v>0</v>
      </c>
      <c r="J10" s="126">
        <v>0</v>
      </c>
      <c r="K10" s="121">
        <f t="shared" si="4"/>
        <v>0</v>
      </c>
      <c r="L10" s="126">
        <v>0</v>
      </c>
      <c r="M10" s="121">
        <f t="shared" si="5"/>
        <v>0</v>
      </c>
      <c r="N10" s="126">
        <v>0</v>
      </c>
      <c r="O10" s="121">
        <f t="shared" si="6"/>
        <v>0</v>
      </c>
      <c r="P10" s="122">
        <f t="shared" si="7"/>
        <v>0</v>
      </c>
      <c r="R10" s="6">
        <f t="shared" si="8"/>
        <v>0</v>
      </c>
      <c r="T10" s="201">
        <v>92</v>
      </c>
      <c r="U10" s="6">
        <f t="shared" si="0"/>
        <v>0</v>
      </c>
    </row>
    <row r="11" spans="1:21" s="189" customFormat="1" ht="25.5">
      <c r="A11" s="7"/>
      <c r="B11" s="2">
        <f t="shared" si="1"/>
        <v>6</v>
      </c>
      <c r="C11" s="14" t="s">
        <v>313</v>
      </c>
      <c r="D11" s="15"/>
      <c r="E11" s="4" t="s">
        <v>18</v>
      </c>
      <c r="F11" s="126">
        <v>0</v>
      </c>
      <c r="G11" s="121">
        <f t="shared" si="2"/>
        <v>0</v>
      </c>
      <c r="H11" s="126">
        <v>0</v>
      </c>
      <c r="I11" s="121">
        <f t="shared" si="3"/>
        <v>0</v>
      </c>
      <c r="J11" s="126">
        <v>0</v>
      </c>
      <c r="K11" s="121">
        <f t="shared" si="4"/>
        <v>0</v>
      </c>
      <c r="L11" s="126">
        <v>0</v>
      </c>
      <c r="M11" s="121">
        <f t="shared" si="5"/>
        <v>0</v>
      </c>
      <c r="N11" s="126">
        <v>0</v>
      </c>
      <c r="O11" s="121">
        <f t="shared" si="6"/>
        <v>0</v>
      </c>
      <c r="P11" s="122">
        <f t="shared" si="7"/>
        <v>0</v>
      </c>
      <c r="Q11" s="6"/>
      <c r="R11" s="6">
        <f t="shared" si="8"/>
        <v>0</v>
      </c>
      <c r="S11" s="6"/>
      <c r="T11" s="201">
        <v>42</v>
      </c>
      <c r="U11" s="6">
        <f t="shared" si="0"/>
        <v>0</v>
      </c>
    </row>
    <row r="12" spans="1:21" s="49" customFormat="1" ht="127.5">
      <c r="A12" s="55"/>
      <c r="B12" s="2">
        <f t="shared" si="1"/>
        <v>7</v>
      </c>
      <c r="C12" s="14" t="s">
        <v>309</v>
      </c>
      <c r="D12" s="43" t="s">
        <v>488</v>
      </c>
      <c r="E12" s="16" t="s">
        <v>18</v>
      </c>
      <c r="F12" s="126">
        <v>0</v>
      </c>
      <c r="G12" s="121">
        <f t="shared" si="2"/>
        <v>0</v>
      </c>
      <c r="H12" s="126">
        <v>0</v>
      </c>
      <c r="I12" s="121">
        <f t="shared" si="3"/>
        <v>0</v>
      </c>
      <c r="J12" s="126">
        <v>0</v>
      </c>
      <c r="K12" s="121">
        <f t="shared" si="4"/>
        <v>0</v>
      </c>
      <c r="L12" s="126">
        <v>0</v>
      </c>
      <c r="M12" s="121">
        <f t="shared" si="5"/>
        <v>0</v>
      </c>
      <c r="N12" s="126">
        <v>0</v>
      </c>
      <c r="O12" s="121">
        <f t="shared" si="6"/>
        <v>0</v>
      </c>
      <c r="P12" s="122">
        <f t="shared" si="7"/>
        <v>0</v>
      </c>
      <c r="Q12" s="6"/>
      <c r="R12" s="6">
        <f t="shared" si="8"/>
        <v>0</v>
      </c>
      <c r="S12" s="6"/>
      <c r="T12" s="201">
        <v>1</v>
      </c>
      <c r="U12" s="6">
        <f t="shared" si="0"/>
        <v>0</v>
      </c>
    </row>
    <row r="13" spans="1:21" s="49" customFormat="1" ht="63.75">
      <c r="A13" s="55"/>
      <c r="B13" s="2">
        <f t="shared" si="1"/>
        <v>8</v>
      </c>
      <c r="C13" s="14" t="s">
        <v>113</v>
      </c>
      <c r="D13" s="43"/>
      <c r="E13" s="16" t="s">
        <v>18</v>
      </c>
      <c r="F13" s="126">
        <v>0</v>
      </c>
      <c r="G13" s="121">
        <f t="shared" si="2"/>
        <v>0</v>
      </c>
      <c r="H13" s="126">
        <v>0</v>
      </c>
      <c r="I13" s="121">
        <f t="shared" si="3"/>
        <v>0</v>
      </c>
      <c r="J13" s="126">
        <v>0</v>
      </c>
      <c r="K13" s="121">
        <f t="shared" si="4"/>
        <v>0</v>
      </c>
      <c r="L13" s="126">
        <v>0</v>
      </c>
      <c r="M13" s="121">
        <f t="shared" si="5"/>
        <v>0</v>
      </c>
      <c r="N13" s="126">
        <v>0</v>
      </c>
      <c r="O13" s="121">
        <f t="shared" si="6"/>
        <v>0</v>
      </c>
      <c r="P13" s="122">
        <f t="shared" si="7"/>
        <v>0</v>
      </c>
      <c r="Q13" s="6"/>
      <c r="R13" s="6">
        <f t="shared" si="8"/>
        <v>0</v>
      </c>
      <c r="S13" s="6"/>
      <c r="T13" s="201">
        <v>0</v>
      </c>
      <c r="U13" s="6">
        <f t="shared" si="0"/>
        <v>0</v>
      </c>
    </row>
    <row r="14" spans="1:21" ht="127.5">
      <c r="A14" s="7"/>
      <c r="B14" s="2">
        <f t="shared" si="1"/>
        <v>9</v>
      </c>
      <c r="C14" s="14" t="s">
        <v>86</v>
      </c>
      <c r="D14" s="43" t="s">
        <v>489</v>
      </c>
      <c r="E14" s="4" t="s">
        <v>18</v>
      </c>
      <c r="F14" s="126">
        <v>0</v>
      </c>
      <c r="G14" s="121">
        <f t="shared" si="2"/>
        <v>0</v>
      </c>
      <c r="H14" s="126">
        <v>0</v>
      </c>
      <c r="I14" s="121">
        <f t="shared" si="3"/>
        <v>0</v>
      </c>
      <c r="J14" s="126">
        <v>0</v>
      </c>
      <c r="K14" s="121">
        <f t="shared" si="4"/>
        <v>0</v>
      </c>
      <c r="L14" s="126">
        <v>0</v>
      </c>
      <c r="M14" s="121">
        <f t="shared" si="5"/>
        <v>0</v>
      </c>
      <c r="N14" s="126">
        <v>0</v>
      </c>
      <c r="O14" s="121">
        <f t="shared" si="6"/>
        <v>0</v>
      </c>
      <c r="P14" s="122">
        <f t="shared" si="7"/>
        <v>0</v>
      </c>
      <c r="R14" s="6">
        <f t="shared" si="8"/>
        <v>0</v>
      </c>
      <c r="T14" s="201">
        <v>12</v>
      </c>
      <c r="U14" s="6">
        <f t="shared" si="0"/>
        <v>0</v>
      </c>
    </row>
    <row r="15" spans="1:21">
      <c r="A15" s="7"/>
      <c r="B15" s="2">
        <f t="shared" si="1"/>
        <v>10</v>
      </c>
      <c r="C15" s="14" t="s">
        <v>60</v>
      </c>
      <c r="D15" s="47"/>
      <c r="E15" s="4" t="s">
        <v>18</v>
      </c>
      <c r="F15" s="126">
        <v>0</v>
      </c>
      <c r="G15" s="121">
        <f t="shared" si="2"/>
        <v>0</v>
      </c>
      <c r="H15" s="126">
        <v>0</v>
      </c>
      <c r="I15" s="121">
        <f t="shared" si="3"/>
        <v>0</v>
      </c>
      <c r="J15" s="126">
        <v>0</v>
      </c>
      <c r="K15" s="121">
        <f t="shared" si="4"/>
        <v>0</v>
      </c>
      <c r="L15" s="126">
        <v>0</v>
      </c>
      <c r="M15" s="121">
        <f t="shared" si="5"/>
        <v>0</v>
      </c>
      <c r="N15" s="126">
        <v>0</v>
      </c>
      <c r="O15" s="121">
        <f t="shared" si="6"/>
        <v>0</v>
      </c>
      <c r="P15" s="122">
        <f t="shared" si="7"/>
        <v>0</v>
      </c>
      <c r="R15" s="6">
        <f t="shared" si="8"/>
        <v>0</v>
      </c>
      <c r="T15" s="201">
        <v>26</v>
      </c>
      <c r="U15" s="6">
        <f t="shared" si="0"/>
        <v>0</v>
      </c>
    </row>
    <row r="16" spans="1:21" ht="63.75">
      <c r="A16" s="7"/>
      <c r="B16" s="2">
        <f t="shared" si="1"/>
        <v>11</v>
      </c>
      <c r="C16" s="14" t="s">
        <v>143</v>
      </c>
      <c r="D16" s="43" t="s">
        <v>490</v>
      </c>
      <c r="E16" s="4" t="s">
        <v>18</v>
      </c>
      <c r="F16" s="126">
        <v>2</v>
      </c>
      <c r="G16" s="121">
        <f t="shared" si="2"/>
        <v>8</v>
      </c>
      <c r="H16" s="126">
        <v>2</v>
      </c>
      <c r="I16" s="121">
        <f t="shared" si="3"/>
        <v>4</v>
      </c>
      <c r="J16" s="126">
        <v>2</v>
      </c>
      <c r="K16" s="121">
        <f t="shared" si="4"/>
        <v>6</v>
      </c>
      <c r="L16" s="126">
        <v>1</v>
      </c>
      <c r="M16" s="121">
        <f t="shared" si="5"/>
        <v>1</v>
      </c>
      <c r="N16" s="126">
        <v>1</v>
      </c>
      <c r="O16" s="121">
        <f t="shared" si="6"/>
        <v>1</v>
      </c>
      <c r="P16" s="122">
        <f t="shared" si="7"/>
        <v>20</v>
      </c>
      <c r="R16" s="6">
        <f t="shared" si="8"/>
        <v>0</v>
      </c>
      <c r="T16" s="201">
        <v>14</v>
      </c>
      <c r="U16" s="6">
        <f t="shared" si="0"/>
        <v>0</v>
      </c>
    </row>
    <row r="17" spans="1:21" ht="63.75">
      <c r="A17" s="7"/>
      <c r="B17" s="2">
        <f t="shared" si="1"/>
        <v>12</v>
      </c>
      <c r="C17" s="14" t="s">
        <v>142</v>
      </c>
      <c r="D17" s="43" t="s">
        <v>491</v>
      </c>
      <c r="E17" s="4" t="s">
        <v>18</v>
      </c>
      <c r="F17" s="126">
        <v>0</v>
      </c>
      <c r="G17" s="121">
        <f t="shared" si="2"/>
        <v>0</v>
      </c>
      <c r="H17" s="126">
        <v>0</v>
      </c>
      <c r="I17" s="121">
        <f t="shared" si="3"/>
        <v>0</v>
      </c>
      <c r="J17" s="126">
        <v>0</v>
      </c>
      <c r="K17" s="121">
        <f t="shared" si="4"/>
        <v>0</v>
      </c>
      <c r="L17" s="126">
        <v>0</v>
      </c>
      <c r="M17" s="121">
        <f t="shared" si="5"/>
        <v>0</v>
      </c>
      <c r="N17" s="126">
        <v>0</v>
      </c>
      <c r="O17" s="121">
        <f t="shared" si="6"/>
        <v>0</v>
      </c>
      <c r="P17" s="122">
        <f t="shared" si="7"/>
        <v>0</v>
      </c>
      <c r="R17" s="6">
        <f t="shared" si="8"/>
        <v>0</v>
      </c>
      <c r="T17" s="201">
        <v>69</v>
      </c>
      <c r="U17" s="6">
        <f t="shared" si="0"/>
        <v>0</v>
      </c>
    </row>
    <row r="18" spans="1:21" ht="38.25">
      <c r="A18" s="7"/>
      <c r="B18" s="2">
        <f t="shared" si="1"/>
        <v>13</v>
      </c>
      <c r="C18" s="14" t="s">
        <v>145</v>
      </c>
      <c r="D18" s="15" t="s">
        <v>492</v>
      </c>
      <c r="E18" s="4" t="s">
        <v>18</v>
      </c>
      <c r="F18" s="126">
        <v>5</v>
      </c>
      <c r="G18" s="121">
        <f t="shared" si="2"/>
        <v>20</v>
      </c>
      <c r="H18" s="126">
        <v>5</v>
      </c>
      <c r="I18" s="121">
        <f t="shared" si="3"/>
        <v>10</v>
      </c>
      <c r="J18" s="126">
        <v>5</v>
      </c>
      <c r="K18" s="121">
        <f t="shared" si="4"/>
        <v>15</v>
      </c>
      <c r="L18" s="126">
        <v>7</v>
      </c>
      <c r="M18" s="121">
        <f t="shared" si="5"/>
        <v>7</v>
      </c>
      <c r="N18" s="126">
        <v>7</v>
      </c>
      <c r="O18" s="121">
        <f t="shared" si="6"/>
        <v>7</v>
      </c>
      <c r="P18" s="122">
        <f t="shared" si="7"/>
        <v>59</v>
      </c>
      <c r="R18" s="6">
        <f t="shared" si="8"/>
        <v>0</v>
      </c>
      <c r="T18" s="201">
        <v>56</v>
      </c>
      <c r="U18" s="6">
        <f t="shared" si="0"/>
        <v>0</v>
      </c>
    </row>
    <row r="19" spans="1:21" ht="25.5">
      <c r="A19" s="7"/>
      <c r="B19" s="2">
        <f t="shared" si="1"/>
        <v>14</v>
      </c>
      <c r="C19" s="14" t="s">
        <v>61</v>
      </c>
      <c r="D19" s="15"/>
      <c r="E19" s="4" t="s">
        <v>18</v>
      </c>
      <c r="F19" s="126">
        <v>5</v>
      </c>
      <c r="G19" s="121">
        <f t="shared" si="2"/>
        <v>20</v>
      </c>
      <c r="H19" s="126">
        <v>5</v>
      </c>
      <c r="I19" s="121">
        <f t="shared" si="3"/>
        <v>10</v>
      </c>
      <c r="J19" s="126">
        <v>5</v>
      </c>
      <c r="K19" s="121">
        <f t="shared" si="4"/>
        <v>15</v>
      </c>
      <c r="L19" s="126">
        <v>7</v>
      </c>
      <c r="M19" s="121">
        <f t="shared" si="5"/>
        <v>7</v>
      </c>
      <c r="N19" s="126">
        <v>7</v>
      </c>
      <c r="O19" s="121">
        <f t="shared" si="6"/>
        <v>7</v>
      </c>
      <c r="P19" s="122">
        <f t="shared" si="7"/>
        <v>59</v>
      </c>
      <c r="R19" s="6">
        <f t="shared" si="8"/>
        <v>0</v>
      </c>
      <c r="T19" s="201">
        <v>56</v>
      </c>
      <c r="U19" s="6">
        <f t="shared" si="0"/>
        <v>0</v>
      </c>
    </row>
    <row r="20" spans="1:21" ht="153">
      <c r="A20" s="7"/>
      <c r="B20" s="2">
        <f t="shared" si="1"/>
        <v>15</v>
      </c>
      <c r="C20" s="14" t="s">
        <v>62</v>
      </c>
      <c r="D20" s="43" t="s">
        <v>492</v>
      </c>
      <c r="E20" s="4" t="s">
        <v>18</v>
      </c>
      <c r="F20" s="126">
        <v>18</v>
      </c>
      <c r="G20" s="121">
        <f t="shared" si="2"/>
        <v>72</v>
      </c>
      <c r="H20" s="126">
        <v>18</v>
      </c>
      <c r="I20" s="121">
        <f t="shared" si="3"/>
        <v>36</v>
      </c>
      <c r="J20" s="126">
        <v>28</v>
      </c>
      <c r="K20" s="121">
        <f t="shared" si="4"/>
        <v>84</v>
      </c>
      <c r="L20" s="126">
        <v>6</v>
      </c>
      <c r="M20" s="121">
        <f t="shared" si="5"/>
        <v>6</v>
      </c>
      <c r="N20" s="126">
        <v>6</v>
      </c>
      <c r="O20" s="121">
        <f t="shared" si="6"/>
        <v>6</v>
      </c>
      <c r="P20" s="122">
        <f t="shared" si="7"/>
        <v>204</v>
      </c>
      <c r="R20" s="6">
        <f t="shared" si="8"/>
        <v>0</v>
      </c>
      <c r="T20" s="201">
        <v>209</v>
      </c>
      <c r="U20" s="6">
        <f t="shared" si="0"/>
        <v>0</v>
      </c>
    </row>
    <row r="21" spans="1:21" s="198" customFormat="1" ht="153">
      <c r="A21" s="7"/>
      <c r="B21" s="2">
        <f t="shared" si="1"/>
        <v>16</v>
      </c>
      <c r="C21" s="14" t="s">
        <v>376</v>
      </c>
      <c r="D21" s="43" t="s">
        <v>492</v>
      </c>
      <c r="E21" s="4" t="s">
        <v>18</v>
      </c>
      <c r="F21" s="126">
        <v>0</v>
      </c>
      <c r="G21" s="121">
        <f t="shared" si="2"/>
        <v>0</v>
      </c>
      <c r="H21" s="126">
        <v>0</v>
      </c>
      <c r="I21" s="121">
        <f t="shared" si="3"/>
        <v>0</v>
      </c>
      <c r="J21" s="126">
        <v>0</v>
      </c>
      <c r="K21" s="121">
        <f t="shared" si="4"/>
        <v>0</v>
      </c>
      <c r="L21" s="126">
        <v>0</v>
      </c>
      <c r="M21" s="121">
        <f t="shared" si="5"/>
        <v>0</v>
      </c>
      <c r="N21" s="126">
        <v>0</v>
      </c>
      <c r="O21" s="121">
        <f t="shared" si="6"/>
        <v>0</v>
      </c>
      <c r="P21" s="122">
        <f t="shared" si="7"/>
        <v>0</v>
      </c>
      <c r="Q21" s="6"/>
      <c r="R21" s="6">
        <f t="shared" si="8"/>
        <v>0</v>
      </c>
      <c r="S21" s="6"/>
      <c r="T21" s="201">
        <v>152</v>
      </c>
      <c r="U21" s="6">
        <f t="shared" si="0"/>
        <v>0</v>
      </c>
    </row>
    <row r="22" spans="1:21" ht="38.25">
      <c r="A22" s="7"/>
      <c r="B22" s="2">
        <f t="shared" si="1"/>
        <v>17</v>
      </c>
      <c r="C22" s="14" t="s">
        <v>114</v>
      </c>
      <c r="D22" s="43" t="s">
        <v>493</v>
      </c>
      <c r="E22" s="4" t="s">
        <v>18</v>
      </c>
      <c r="F22" s="126">
        <v>18</v>
      </c>
      <c r="G22" s="121">
        <f t="shared" si="2"/>
        <v>72</v>
      </c>
      <c r="H22" s="126">
        <v>18</v>
      </c>
      <c r="I22" s="121">
        <f t="shared" si="3"/>
        <v>36</v>
      </c>
      <c r="J22" s="126">
        <v>28</v>
      </c>
      <c r="K22" s="121">
        <f t="shared" si="4"/>
        <v>84</v>
      </c>
      <c r="L22" s="126">
        <v>6</v>
      </c>
      <c r="M22" s="121">
        <f t="shared" si="5"/>
        <v>6</v>
      </c>
      <c r="N22" s="126">
        <v>6</v>
      </c>
      <c r="O22" s="121">
        <f t="shared" si="6"/>
        <v>6</v>
      </c>
      <c r="P22" s="122">
        <f t="shared" si="7"/>
        <v>204</v>
      </c>
      <c r="R22" s="6">
        <f t="shared" si="8"/>
        <v>0</v>
      </c>
      <c r="T22" s="201">
        <v>361</v>
      </c>
      <c r="U22" s="6">
        <f t="shared" si="0"/>
        <v>0</v>
      </c>
    </row>
    <row r="23" spans="1:21" ht="51">
      <c r="A23" s="7"/>
      <c r="B23" s="2">
        <f t="shared" si="1"/>
        <v>18</v>
      </c>
      <c r="C23" s="14" t="s">
        <v>377</v>
      </c>
      <c r="D23" s="43" t="s">
        <v>494</v>
      </c>
      <c r="E23" s="4" t="s">
        <v>18</v>
      </c>
      <c r="F23" s="126">
        <v>5</v>
      </c>
      <c r="G23" s="121">
        <f t="shared" si="2"/>
        <v>20</v>
      </c>
      <c r="H23" s="126">
        <v>5</v>
      </c>
      <c r="I23" s="121">
        <f t="shared" si="3"/>
        <v>10</v>
      </c>
      <c r="J23" s="126">
        <v>5</v>
      </c>
      <c r="K23" s="121">
        <f t="shared" si="4"/>
        <v>15</v>
      </c>
      <c r="L23" s="126">
        <v>9</v>
      </c>
      <c r="M23" s="121">
        <f t="shared" si="5"/>
        <v>9</v>
      </c>
      <c r="N23" s="126">
        <v>9</v>
      </c>
      <c r="O23" s="121">
        <f t="shared" si="6"/>
        <v>9</v>
      </c>
      <c r="P23" s="122">
        <f t="shared" si="7"/>
        <v>63</v>
      </c>
      <c r="R23" s="6">
        <f t="shared" si="8"/>
        <v>0</v>
      </c>
      <c r="T23" s="201">
        <v>46</v>
      </c>
      <c r="U23" s="6">
        <f t="shared" si="0"/>
        <v>0</v>
      </c>
    </row>
    <row r="24" spans="1:21">
      <c r="A24" s="7"/>
      <c r="B24" s="2">
        <f t="shared" si="1"/>
        <v>19</v>
      </c>
      <c r="C24" s="14" t="s">
        <v>115</v>
      </c>
      <c r="D24" s="43"/>
      <c r="E24" s="4" t="s">
        <v>18</v>
      </c>
      <c r="F24" s="126">
        <v>5</v>
      </c>
      <c r="G24" s="121">
        <f t="shared" si="2"/>
        <v>20</v>
      </c>
      <c r="H24" s="126">
        <v>5</v>
      </c>
      <c r="I24" s="121">
        <f t="shared" si="3"/>
        <v>10</v>
      </c>
      <c r="J24" s="126">
        <v>5</v>
      </c>
      <c r="K24" s="121">
        <f t="shared" si="4"/>
        <v>15</v>
      </c>
      <c r="L24" s="126">
        <v>9</v>
      </c>
      <c r="M24" s="121">
        <f t="shared" si="5"/>
        <v>9</v>
      </c>
      <c r="N24" s="126">
        <v>9</v>
      </c>
      <c r="O24" s="121">
        <f t="shared" si="6"/>
        <v>9</v>
      </c>
      <c r="P24" s="122">
        <f t="shared" si="7"/>
        <v>63</v>
      </c>
      <c r="R24" s="6">
        <f t="shared" si="8"/>
        <v>0</v>
      </c>
      <c r="T24" s="201">
        <v>46</v>
      </c>
      <c r="U24" s="6">
        <f t="shared" si="0"/>
        <v>0</v>
      </c>
    </row>
    <row r="25" spans="1:21" ht="63.75">
      <c r="A25" s="7"/>
      <c r="B25" s="2">
        <f t="shared" si="1"/>
        <v>20</v>
      </c>
      <c r="C25" s="14" t="s">
        <v>146</v>
      </c>
      <c r="D25" s="43"/>
      <c r="E25" s="4" t="s">
        <v>18</v>
      </c>
      <c r="F25" s="126">
        <v>0</v>
      </c>
      <c r="G25" s="121">
        <f t="shared" si="2"/>
        <v>0</v>
      </c>
      <c r="H25" s="126">
        <v>0</v>
      </c>
      <c r="I25" s="121">
        <f t="shared" si="3"/>
        <v>0</v>
      </c>
      <c r="J25" s="126">
        <v>0</v>
      </c>
      <c r="K25" s="121">
        <f t="shared" si="4"/>
        <v>0</v>
      </c>
      <c r="L25" s="126">
        <v>0</v>
      </c>
      <c r="M25" s="121">
        <f t="shared" si="5"/>
        <v>0</v>
      </c>
      <c r="N25" s="126">
        <v>0</v>
      </c>
      <c r="O25" s="121">
        <f t="shared" si="6"/>
        <v>0</v>
      </c>
      <c r="P25" s="122">
        <f t="shared" si="7"/>
        <v>0</v>
      </c>
      <c r="R25" s="6">
        <f t="shared" si="8"/>
        <v>0</v>
      </c>
      <c r="T25" s="201">
        <v>6</v>
      </c>
      <c r="U25" s="6">
        <f t="shared" si="0"/>
        <v>0</v>
      </c>
    </row>
    <row r="26" spans="1:21" ht="51">
      <c r="A26" s="7"/>
      <c r="B26" s="2">
        <f>(B25+1)</f>
        <v>21</v>
      </c>
      <c r="C26" s="2" t="s">
        <v>375</v>
      </c>
      <c r="D26" s="40"/>
      <c r="E26" s="4" t="s">
        <v>18</v>
      </c>
      <c r="F26" s="126">
        <v>0</v>
      </c>
      <c r="G26" s="121">
        <f t="shared" si="2"/>
        <v>0</v>
      </c>
      <c r="H26" s="126">
        <v>0</v>
      </c>
      <c r="I26" s="121">
        <f t="shared" si="3"/>
        <v>0</v>
      </c>
      <c r="J26" s="126">
        <v>0</v>
      </c>
      <c r="K26" s="121">
        <f t="shared" si="4"/>
        <v>0</v>
      </c>
      <c r="L26" s="126">
        <v>0</v>
      </c>
      <c r="M26" s="121">
        <f t="shared" si="5"/>
        <v>0</v>
      </c>
      <c r="N26" s="126">
        <v>0</v>
      </c>
      <c r="O26" s="121">
        <f t="shared" si="6"/>
        <v>0</v>
      </c>
      <c r="P26" s="122">
        <f t="shared" si="7"/>
        <v>0</v>
      </c>
      <c r="R26" s="6">
        <f t="shared" si="8"/>
        <v>0</v>
      </c>
      <c r="T26" s="201">
        <v>11</v>
      </c>
      <c r="U26" s="6">
        <f t="shared" si="0"/>
        <v>0</v>
      </c>
    </row>
    <row r="27" spans="1:21" ht="25.5">
      <c r="A27" s="7"/>
      <c r="B27" s="2">
        <f t="shared" si="1"/>
        <v>22</v>
      </c>
      <c r="C27" s="2" t="s">
        <v>310</v>
      </c>
      <c r="D27" s="40"/>
      <c r="E27" s="4" t="s">
        <v>18</v>
      </c>
      <c r="F27" s="126">
        <v>0</v>
      </c>
      <c r="G27" s="121">
        <f t="shared" si="2"/>
        <v>0</v>
      </c>
      <c r="H27" s="126">
        <v>0</v>
      </c>
      <c r="I27" s="121">
        <f t="shared" si="3"/>
        <v>0</v>
      </c>
      <c r="J27" s="126">
        <v>0</v>
      </c>
      <c r="K27" s="121">
        <f t="shared" si="4"/>
        <v>0</v>
      </c>
      <c r="L27" s="126">
        <v>0</v>
      </c>
      <c r="M27" s="121">
        <f t="shared" si="5"/>
        <v>0</v>
      </c>
      <c r="N27" s="126">
        <v>0</v>
      </c>
      <c r="O27" s="121">
        <f t="shared" si="6"/>
        <v>0</v>
      </c>
      <c r="P27" s="122">
        <f t="shared" si="7"/>
        <v>0</v>
      </c>
      <c r="R27" s="6">
        <f t="shared" si="8"/>
        <v>0</v>
      </c>
      <c r="T27" s="201">
        <v>11</v>
      </c>
      <c r="U27" s="6">
        <f t="shared" si="0"/>
        <v>0</v>
      </c>
    </row>
    <row r="28" spans="1:21" s="189" customFormat="1" ht="51">
      <c r="A28" s="7"/>
      <c r="B28" s="2">
        <f t="shared" si="1"/>
        <v>23</v>
      </c>
      <c r="C28" s="2" t="s">
        <v>116</v>
      </c>
      <c r="D28" s="40"/>
      <c r="E28" s="4" t="s">
        <v>18</v>
      </c>
      <c r="F28" s="126">
        <v>0</v>
      </c>
      <c r="G28" s="121">
        <f t="shared" si="2"/>
        <v>0</v>
      </c>
      <c r="H28" s="126">
        <v>0</v>
      </c>
      <c r="I28" s="121">
        <f t="shared" si="3"/>
        <v>0</v>
      </c>
      <c r="J28" s="126">
        <v>0</v>
      </c>
      <c r="K28" s="121">
        <f t="shared" si="4"/>
        <v>0</v>
      </c>
      <c r="L28" s="126">
        <v>0</v>
      </c>
      <c r="M28" s="121">
        <f t="shared" si="5"/>
        <v>0</v>
      </c>
      <c r="N28" s="126">
        <v>0</v>
      </c>
      <c r="O28" s="121">
        <f t="shared" si="6"/>
        <v>0</v>
      </c>
      <c r="P28" s="122">
        <f t="shared" si="7"/>
        <v>0</v>
      </c>
      <c r="Q28" s="6"/>
      <c r="R28" s="6">
        <f t="shared" si="8"/>
        <v>0</v>
      </c>
      <c r="S28" s="6"/>
      <c r="T28" s="201">
        <v>25</v>
      </c>
      <c r="U28" s="6">
        <f t="shared" si="0"/>
        <v>0</v>
      </c>
    </row>
    <row r="29" spans="1:21" s="189" customFormat="1">
      <c r="A29" s="7"/>
      <c r="B29" s="2">
        <f t="shared" si="1"/>
        <v>24</v>
      </c>
      <c r="C29" s="2" t="s">
        <v>311</v>
      </c>
      <c r="D29" s="40"/>
      <c r="E29" s="4" t="s">
        <v>18</v>
      </c>
      <c r="F29" s="126">
        <v>0</v>
      </c>
      <c r="G29" s="121">
        <f t="shared" si="2"/>
        <v>0</v>
      </c>
      <c r="H29" s="126">
        <v>0</v>
      </c>
      <c r="I29" s="121">
        <f t="shared" si="3"/>
        <v>0</v>
      </c>
      <c r="J29" s="126">
        <v>0</v>
      </c>
      <c r="K29" s="121">
        <f t="shared" si="4"/>
        <v>0</v>
      </c>
      <c r="L29" s="126">
        <v>0</v>
      </c>
      <c r="M29" s="121">
        <f t="shared" si="5"/>
        <v>0</v>
      </c>
      <c r="N29" s="126">
        <v>0</v>
      </c>
      <c r="O29" s="121">
        <f t="shared" si="6"/>
        <v>0</v>
      </c>
      <c r="P29" s="122">
        <f t="shared" si="7"/>
        <v>0</v>
      </c>
      <c r="Q29" s="6"/>
      <c r="R29" s="6">
        <f t="shared" si="8"/>
        <v>0</v>
      </c>
      <c r="S29" s="6"/>
      <c r="T29" s="201">
        <v>25</v>
      </c>
      <c r="U29" s="6">
        <f t="shared" si="0"/>
        <v>0</v>
      </c>
    </row>
    <row r="30" spans="1:21" ht="38.25">
      <c r="A30" s="7"/>
      <c r="B30" s="2">
        <f t="shared" si="1"/>
        <v>25</v>
      </c>
      <c r="C30" s="2" t="s">
        <v>144</v>
      </c>
      <c r="D30" s="40" t="s">
        <v>495</v>
      </c>
      <c r="E30" s="4" t="s">
        <v>18</v>
      </c>
      <c r="F30" s="126">
        <v>0</v>
      </c>
      <c r="G30" s="121">
        <f t="shared" si="2"/>
        <v>0</v>
      </c>
      <c r="H30" s="126">
        <v>0</v>
      </c>
      <c r="I30" s="121">
        <f t="shared" si="3"/>
        <v>0</v>
      </c>
      <c r="J30" s="126">
        <v>0</v>
      </c>
      <c r="K30" s="121">
        <f t="shared" si="4"/>
        <v>0</v>
      </c>
      <c r="L30" s="126">
        <v>0</v>
      </c>
      <c r="M30" s="121">
        <f t="shared" si="5"/>
        <v>0</v>
      </c>
      <c r="N30" s="126">
        <v>0</v>
      </c>
      <c r="O30" s="121">
        <f t="shared" si="6"/>
        <v>0</v>
      </c>
      <c r="P30" s="122">
        <f t="shared" si="7"/>
        <v>0</v>
      </c>
      <c r="R30" s="6">
        <f t="shared" si="8"/>
        <v>0</v>
      </c>
      <c r="T30" s="201">
        <v>19</v>
      </c>
      <c r="U30" s="6">
        <f t="shared" si="0"/>
        <v>0</v>
      </c>
    </row>
    <row r="31" spans="1:21" ht="76.5">
      <c r="A31" s="7"/>
      <c r="B31" s="2">
        <f t="shared" si="1"/>
        <v>26</v>
      </c>
      <c r="C31" s="2" t="s">
        <v>140</v>
      </c>
      <c r="D31" s="40"/>
      <c r="E31" s="4" t="s">
        <v>18</v>
      </c>
      <c r="F31" s="126">
        <v>0</v>
      </c>
      <c r="G31" s="121">
        <f t="shared" si="2"/>
        <v>0</v>
      </c>
      <c r="H31" s="126">
        <v>0</v>
      </c>
      <c r="I31" s="121">
        <f t="shared" si="3"/>
        <v>0</v>
      </c>
      <c r="J31" s="126">
        <v>0</v>
      </c>
      <c r="K31" s="121">
        <f t="shared" si="4"/>
        <v>0</v>
      </c>
      <c r="L31" s="126">
        <v>0</v>
      </c>
      <c r="M31" s="121">
        <f t="shared" si="5"/>
        <v>0</v>
      </c>
      <c r="N31" s="126">
        <v>0</v>
      </c>
      <c r="O31" s="121">
        <f t="shared" si="6"/>
        <v>0</v>
      </c>
      <c r="P31" s="122">
        <f t="shared" si="7"/>
        <v>0</v>
      </c>
      <c r="R31" s="6">
        <f t="shared" si="8"/>
        <v>0</v>
      </c>
      <c r="T31" s="201">
        <v>16</v>
      </c>
      <c r="U31" s="6">
        <f t="shared" si="0"/>
        <v>0</v>
      </c>
    </row>
    <row r="32" spans="1:21" ht="76.5">
      <c r="A32" s="7"/>
      <c r="B32" s="2">
        <f t="shared" si="1"/>
        <v>27</v>
      </c>
      <c r="C32" s="2" t="s">
        <v>139</v>
      </c>
      <c r="D32" s="40"/>
      <c r="E32" s="4" t="s">
        <v>18</v>
      </c>
      <c r="F32" s="126">
        <v>0</v>
      </c>
      <c r="G32" s="121">
        <f t="shared" si="2"/>
        <v>0</v>
      </c>
      <c r="H32" s="126">
        <v>0</v>
      </c>
      <c r="I32" s="121">
        <f t="shared" si="3"/>
        <v>0</v>
      </c>
      <c r="J32" s="126">
        <v>0</v>
      </c>
      <c r="K32" s="121">
        <f t="shared" si="4"/>
        <v>0</v>
      </c>
      <c r="L32" s="126">
        <v>0</v>
      </c>
      <c r="M32" s="121">
        <f t="shared" si="5"/>
        <v>0</v>
      </c>
      <c r="N32" s="126">
        <v>0</v>
      </c>
      <c r="O32" s="121">
        <f t="shared" si="6"/>
        <v>0</v>
      </c>
      <c r="P32" s="122">
        <f t="shared" si="7"/>
        <v>0</v>
      </c>
      <c r="R32" s="6">
        <f t="shared" si="8"/>
        <v>0</v>
      </c>
      <c r="T32" s="201">
        <v>18</v>
      </c>
      <c r="U32" s="6">
        <f t="shared" si="0"/>
        <v>0</v>
      </c>
    </row>
    <row r="33" spans="1:21" ht="25.5">
      <c r="A33" s="7"/>
      <c r="B33" s="2">
        <f t="shared" si="1"/>
        <v>28</v>
      </c>
      <c r="C33" s="2" t="s">
        <v>117</v>
      </c>
      <c r="D33" s="40"/>
      <c r="E33" s="4" t="s">
        <v>18</v>
      </c>
      <c r="F33" s="126">
        <v>0</v>
      </c>
      <c r="G33" s="121">
        <f t="shared" si="2"/>
        <v>0</v>
      </c>
      <c r="H33" s="126">
        <v>0</v>
      </c>
      <c r="I33" s="121">
        <f t="shared" si="3"/>
        <v>0</v>
      </c>
      <c r="J33" s="126">
        <v>0</v>
      </c>
      <c r="K33" s="121">
        <f t="shared" si="4"/>
        <v>0</v>
      </c>
      <c r="L33" s="126">
        <v>0</v>
      </c>
      <c r="M33" s="121">
        <f t="shared" si="5"/>
        <v>0</v>
      </c>
      <c r="N33" s="126">
        <v>0</v>
      </c>
      <c r="O33" s="121">
        <f t="shared" si="6"/>
        <v>0</v>
      </c>
      <c r="P33" s="122">
        <f t="shared" si="7"/>
        <v>0</v>
      </c>
      <c r="R33" s="6">
        <f t="shared" si="8"/>
        <v>0</v>
      </c>
      <c r="T33" s="201">
        <v>36</v>
      </c>
      <c r="U33" s="6">
        <f t="shared" si="0"/>
        <v>0</v>
      </c>
    </row>
    <row r="34" spans="1:21" ht="25.5">
      <c r="A34" s="7"/>
      <c r="B34" s="2">
        <f t="shared" si="1"/>
        <v>29</v>
      </c>
      <c r="C34" s="2" t="s">
        <v>118</v>
      </c>
      <c r="D34" s="40"/>
      <c r="E34" s="4" t="s">
        <v>18</v>
      </c>
      <c r="F34" s="126">
        <v>0</v>
      </c>
      <c r="G34" s="121">
        <f t="shared" si="2"/>
        <v>0</v>
      </c>
      <c r="H34" s="126">
        <v>0</v>
      </c>
      <c r="I34" s="121">
        <f t="shared" si="3"/>
        <v>0</v>
      </c>
      <c r="J34" s="126">
        <v>0</v>
      </c>
      <c r="K34" s="121">
        <f t="shared" si="4"/>
        <v>0</v>
      </c>
      <c r="L34" s="126">
        <v>0</v>
      </c>
      <c r="M34" s="121">
        <f t="shared" si="5"/>
        <v>0</v>
      </c>
      <c r="N34" s="126">
        <v>0</v>
      </c>
      <c r="O34" s="121">
        <f t="shared" si="6"/>
        <v>0</v>
      </c>
      <c r="P34" s="122">
        <f t="shared" si="7"/>
        <v>0</v>
      </c>
      <c r="R34" s="6">
        <f t="shared" si="8"/>
        <v>0</v>
      </c>
      <c r="T34" s="201">
        <v>16</v>
      </c>
      <c r="U34" s="6">
        <f t="shared" si="0"/>
        <v>0</v>
      </c>
    </row>
    <row r="35" spans="1:21" s="193" customFormat="1" ht="51">
      <c r="A35" s="7"/>
      <c r="B35" s="2">
        <f t="shared" si="1"/>
        <v>30</v>
      </c>
      <c r="C35" s="2" t="s">
        <v>344</v>
      </c>
      <c r="D35" s="40" t="s">
        <v>496</v>
      </c>
      <c r="E35" s="4" t="s">
        <v>18</v>
      </c>
      <c r="F35" s="126">
        <v>0</v>
      </c>
      <c r="G35" s="121">
        <f t="shared" si="2"/>
        <v>0</v>
      </c>
      <c r="H35" s="126">
        <v>0</v>
      </c>
      <c r="I35" s="121">
        <f t="shared" si="3"/>
        <v>0</v>
      </c>
      <c r="J35" s="126">
        <v>0</v>
      </c>
      <c r="K35" s="121">
        <f t="shared" si="4"/>
        <v>0</v>
      </c>
      <c r="L35" s="126">
        <v>0</v>
      </c>
      <c r="M35" s="121">
        <f t="shared" si="5"/>
        <v>0</v>
      </c>
      <c r="N35" s="126">
        <v>0</v>
      </c>
      <c r="O35" s="121">
        <f t="shared" si="6"/>
        <v>0</v>
      </c>
      <c r="P35" s="122">
        <f t="shared" si="7"/>
        <v>0</v>
      </c>
      <c r="Q35" s="6"/>
      <c r="R35" s="6">
        <f t="shared" si="8"/>
        <v>0</v>
      </c>
      <c r="S35" s="6"/>
      <c r="T35" s="201">
        <v>7</v>
      </c>
      <c r="U35" s="6">
        <f t="shared" si="0"/>
        <v>0</v>
      </c>
    </row>
    <row r="36" spans="1:21" ht="25.5">
      <c r="A36" s="7"/>
      <c r="B36" s="2">
        <f t="shared" si="1"/>
        <v>31</v>
      </c>
      <c r="C36" s="2" t="s">
        <v>119</v>
      </c>
      <c r="D36" s="40"/>
      <c r="E36" s="9" t="s">
        <v>18</v>
      </c>
      <c r="F36" s="141">
        <v>48</v>
      </c>
      <c r="G36" s="121">
        <f t="shared" si="2"/>
        <v>192</v>
      </c>
      <c r="H36" s="141">
        <v>48</v>
      </c>
      <c r="I36" s="121">
        <f t="shared" si="3"/>
        <v>96</v>
      </c>
      <c r="J36" s="141">
        <v>68</v>
      </c>
      <c r="K36" s="121">
        <f t="shared" si="4"/>
        <v>204</v>
      </c>
      <c r="L36" s="141">
        <v>29</v>
      </c>
      <c r="M36" s="121">
        <f t="shared" si="5"/>
        <v>29</v>
      </c>
      <c r="N36" s="141">
        <v>29</v>
      </c>
      <c r="O36" s="121">
        <f t="shared" si="6"/>
        <v>29</v>
      </c>
      <c r="P36" s="122">
        <f t="shared" si="7"/>
        <v>550</v>
      </c>
      <c r="R36" s="6">
        <f t="shared" si="8"/>
        <v>0</v>
      </c>
      <c r="T36" s="201">
        <v>993</v>
      </c>
      <c r="U36" s="6">
        <f t="shared" si="0"/>
        <v>0</v>
      </c>
    </row>
    <row r="37" spans="1:21" s="49" customFormat="1" ht="89.25">
      <c r="A37" s="55"/>
      <c r="B37" s="2">
        <f t="shared" si="1"/>
        <v>32</v>
      </c>
      <c r="C37" s="2" t="s">
        <v>120</v>
      </c>
      <c r="D37" s="40"/>
      <c r="E37" s="29" t="s">
        <v>20</v>
      </c>
      <c r="F37" s="126">
        <v>1</v>
      </c>
      <c r="G37" s="121">
        <f t="shared" si="2"/>
        <v>4</v>
      </c>
      <c r="H37" s="126">
        <v>1</v>
      </c>
      <c r="I37" s="121">
        <f t="shared" si="3"/>
        <v>2</v>
      </c>
      <c r="J37" s="126">
        <v>1</v>
      </c>
      <c r="K37" s="121">
        <f t="shared" si="4"/>
        <v>3</v>
      </c>
      <c r="L37" s="126">
        <v>1</v>
      </c>
      <c r="M37" s="121">
        <f t="shared" si="5"/>
        <v>1</v>
      </c>
      <c r="N37" s="126">
        <v>1</v>
      </c>
      <c r="O37" s="121">
        <f t="shared" si="6"/>
        <v>1</v>
      </c>
      <c r="P37" s="122">
        <f t="shared" si="7"/>
        <v>11</v>
      </c>
      <c r="Q37" s="6"/>
      <c r="R37" s="6">
        <f t="shared" si="8"/>
        <v>0</v>
      </c>
      <c r="S37" s="6"/>
      <c r="T37" s="201">
        <v>1</v>
      </c>
      <c r="U37" s="6">
        <f t="shared" si="0"/>
        <v>0</v>
      </c>
    </row>
    <row r="38" spans="1:21" ht="64.5" thickBot="1">
      <c r="A38" s="7"/>
      <c r="B38" s="42">
        <f>B37+1</f>
        <v>33</v>
      </c>
      <c r="C38" s="18" t="s">
        <v>80</v>
      </c>
      <c r="D38" s="35"/>
      <c r="E38" s="46" t="s">
        <v>20</v>
      </c>
      <c r="F38" s="127">
        <v>1</v>
      </c>
      <c r="G38" s="124">
        <f t="shared" si="2"/>
        <v>4</v>
      </c>
      <c r="H38" s="127">
        <v>1</v>
      </c>
      <c r="I38" s="124">
        <f t="shared" si="3"/>
        <v>2</v>
      </c>
      <c r="J38" s="127">
        <v>1</v>
      </c>
      <c r="K38" s="124">
        <f t="shared" si="4"/>
        <v>3</v>
      </c>
      <c r="L38" s="127">
        <v>1</v>
      </c>
      <c r="M38" s="124">
        <f t="shared" si="5"/>
        <v>1</v>
      </c>
      <c r="N38" s="127">
        <v>1</v>
      </c>
      <c r="O38" s="124">
        <f t="shared" si="6"/>
        <v>1</v>
      </c>
      <c r="P38" s="125">
        <f t="shared" si="7"/>
        <v>11</v>
      </c>
      <c r="R38" s="6">
        <f t="shared" si="8"/>
        <v>0</v>
      </c>
      <c r="T38" s="209">
        <v>1</v>
      </c>
      <c r="U38" s="6">
        <f t="shared" si="0"/>
        <v>0</v>
      </c>
    </row>
    <row r="40" spans="1:21">
      <c r="Q40" s="19" t="s">
        <v>25</v>
      </c>
      <c r="R40" s="19">
        <f>SUM(R6:R38)</f>
        <v>0</v>
      </c>
      <c r="S40" s="19"/>
      <c r="T40" s="19"/>
      <c r="U40" s="19">
        <f>SUM(U6:U38)</f>
        <v>0</v>
      </c>
    </row>
  </sheetData>
  <mergeCells count="3">
    <mergeCell ref="B1:F1"/>
    <mergeCell ref="B2:F2"/>
    <mergeCell ref="F4:P4"/>
  </mergeCells>
  <pageMargins left="0.74803149606299213" right="0.74803149606299213" top="0.98425196850393704" bottom="0.98425196850393704" header="0" footer="0"/>
  <pageSetup paperSize="8" fitToHeight="0" orientation="landscape" r:id="rId1"/>
  <headerFooter alignWithMargins="0">
    <oddHeader>&amp;C
STANOVANJSKA SOSESKA NOVO BRDO, V OBMOČJU UREJANJA OPPN 252, 
FUNKCIONALNA ENOTA E2</oddHeader>
    <oddFooter>&amp;Celektrične inštalacije in električna oprema - &amp;A&amp;R&amp;P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naslov</vt:lpstr>
      <vt:lpstr>rekapitulacija</vt:lpstr>
      <vt:lpstr>splošne opombe</vt:lpstr>
      <vt:lpstr>instalacije</vt:lpstr>
      <vt:lpstr>instalacijska oprema</vt:lpstr>
      <vt:lpstr>razsvetljava</vt:lpstr>
      <vt:lpstr>varnostna razsvetljava</vt:lpstr>
      <vt:lpstr>stikalni bloki</vt:lpstr>
      <vt:lpstr>protipožarni sistem</vt:lpstr>
      <vt:lpstr>pozivne naprave</vt:lpstr>
      <vt:lpstr>telekomunikacijske naprave</vt:lpstr>
      <vt:lpstr>antenska naprava</vt:lpstr>
      <vt:lpstr>strojne inštalacije</vt:lpstr>
      <vt:lpstr>ODT</vt:lpstr>
      <vt:lpstr>Kontrola pristopa</vt:lpstr>
      <vt:lpstr>strelovodna naprava</vt:lpstr>
      <vt:lpstr>ostalo</vt:lpstr>
      <vt:lpstr>instalacije!_Toc92768495</vt:lpstr>
      <vt:lpstr>rekapitulacija!_Toc92768495</vt:lpstr>
      <vt:lpstr>'instalacijska oprema'!_Toc92768496</vt:lpstr>
      <vt:lpstr>rekapitulacija!_Toc92768496</vt:lpstr>
      <vt:lpstr>razsvetljava!_Toc92768497</vt:lpstr>
      <vt:lpstr>rekapitulacija!_Toc92768497</vt:lpstr>
      <vt:lpstr>rekapitulacija!_Toc92768498</vt:lpstr>
      <vt:lpstr>'stikalni bloki'!_Toc92768498</vt:lpstr>
      <vt:lpstr>'protipožarni sistem'!_Toc92768499</vt:lpstr>
      <vt:lpstr>rekapitulacija!_Toc92768499</vt:lpstr>
      <vt:lpstr>'pozivne naprave'!_Toc92768500</vt:lpstr>
      <vt:lpstr>rekapitulacija!_Toc92768500</vt:lpstr>
      <vt:lpstr>rekapitulacija!_Toc92768501</vt:lpstr>
      <vt:lpstr>'telekomunikacijske naprave'!_Toc92768501</vt:lpstr>
      <vt:lpstr>'antenska naprava'!_Toc92768502</vt:lpstr>
      <vt:lpstr>rekapitulacija!_Toc92768502</vt:lpstr>
      <vt:lpstr>rekapitulacija!_Toc92768503</vt:lpstr>
      <vt:lpstr>'strelovodna naprava'!_Toc92768503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2018-09-05T10:20:14Z</cp:lastPrinted>
  <dcterms:created xsi:type="dcterms:W3CDTF">2006-04-28T12:00:03Z</dcterms:created>
  <dcterms:modified xsi:type="dcterms:W3CDTF">2018-09-29T06:47:53Z</dcterms:modified>
</cp:coreProperties>
</file>